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showInkAnnotation="0" codeName="ThisWorkbook" defaultThemeVersion="124226"/>
  <bookViews>
    <workbookView xWindow="240" yWindow="105" windowWidth="14805" windowHeight="6915" tabRatio="951"/>
  </bookViews>
  <sheets>
    <sheet name="Cert IV in Comm services" sheetId="31" r:id="rId1"/>
    <sheet name="Cert III in Ed Support" sheetId="29" r:id="rId2"/>
    <sheet name="Cert III in Ind Sup Dis" sheetId="25" r:id="rId3"/>
    <sheet name="Cert III in Ind Sup Age_H&amp;C" sheetId="24" r:id="rId4"/>
    <sheet name="Cert IV in Age Support" sheetId="23" r:id="rId5"/>
    <sheet name="CIV Mental Health" sheetId="30" r:id="rId6"/>
    <sheet name="Cert IV in Dis" sheetId="15" r:id="rId7"/>
    <sheet name="Cert IV Book" sheetId="10" state="hidden" r:id="rId8"/>
    <sheet name="Cert IV New Small Bus" sheetId="19" state="hidden" r:id="rId9"/>
    <sheet name="Cert IV SBM" sheetId="7" state="hidden" r:id="rId10"/>
    <sheet name="Cert IV in BA" sheetId="8" state="hidden" r:id="rId11"/>
    <sheet name="Cert IV Lead &amp; Man" sheetId="9" state="hidden" r:id="rId12"/>
    <sheet name="Cert IV TAE (new)" sheetId="20" r:id="rId13"/>
    <sheet name="Cert IV TAE" sheetId="11" state="hidden" r:id="rId14"/>
    <sheet name="Cert IV Plumb" sheetId="13" r:id="rId15"/>
    <sheet name="Cert IV BLD" sheetId="12" r:id="rId16"/>
    <sheet name="Cert IV ACC &amp; Book" sheetId="27" r:id="rId17"/>
    <sheet name="DIP ACC " sheetId="28" r:id="rId18"/>
    <sheet name="Dip Acc" sheetId="2" state="hidden" r:id="rId19"/>
    <sheet name="Dip HR Man" sheetId="6" r:id="rId20"/>
    <sheet name="Dip Bus Adm" sheetId="5" r:id="rId21"/>
    <sheet name="Dip Lead &amp; Man" sheetId="4" state="hidden" r:id="rId22"/>
    <sheet name="Dip Bus" sheetId="3" r:id="rId23"/>
    <sheet name="Dip ECE" sheetId="14" r:id="rId24"/>
    <sheet name="Dip AOD" sheetId="16" r:id="rId25"/>
    <sheet name="Dip MH" sheetId="17" r:id="rId26"/>
    <sheet name="Dip CS Dual" sheetId="18" r:id="rId27"/>
    <sheet name="Grad Cert Man" sheetId="1" state="hidden" r:id="rId28"/>
  </sheets>
  <definedNames>
    <definedName name="_xlnm.Print_Area" localSheetId="1">'Cert III in Ed Support'!$A$1:$N$30</definedName>
    <definedName name="_xlnm.Print_Area" localSheetId="3">'Cert III in Ind Sup Age_H&amp;C'!$A$1:$N$27</definedName>
    <definedName name="_xlnm.Print_Area" localSheetId="2">'Cert III in Ind Sup Dis'!$A$1:$N$27</definedName>
    <definedName name="_xlnm.Print_Area" localSheetId="16">'Cert IV ACC &amp; Book'!$A$1:$N$26</definedName>
    <definedName name="_xlnm.Print_Area" localSheetId="15">'Cert IV BLD'!$A$1:$N$26</definedName>
    <definedName name="_xlnm.Print_Area" localSheetId="7">'Cert IV Book'!$A$1:$Q$26</definedName>
    <definedName name="_xlnm.Print_Area" localSheetId="4">'Cert IV in Age Support'!$A$1:$N$32</definedName>
    <definedName name="_xlnm.Print_Area" localSheetId="10">'Cert IV in BA'!$A$1:$O$23</definedName>
    <definedName name="_xlnm.Print_Area" localSheetId="0">'Cert IV in Comm services'!$A$1:$N$29</definedName>
    <definedName name="_xlnm.Print_Area" localSheetId="6">'Cert IV in Dis'!$A$1:$N$27</definedName>
    <definedName name="_xlnm.Print_Area" localSheetId="11">'Cert IV Lead &amp; Man'!$A$1:$Q$25</definedName>
    <definedName name="_xlnm.Print_Area" localSheetId="8">'Cert IV New Small Bus'!$A$1:$Q$23</definedName>
    <definedName name="_xlnm.Print_Area" localSheetId="14">'Cert IV Plumb'!$A$1:$O$28</definedName>
    <definedName name="_xlnm.Print_Area" localSheetId="9">'Cert IV SBM'!$A$1:$O$23</definedName>
    <definedName name="_xlnm.Print_Area" localSheetId="13">'Cert IV TAE'!$A$1:$P$23</definedName>
    <definedName name="_xlnm.Print_Area" localSheetId="12">'Cert IV TAE (new)'!$A$1:$Q$24</definedName>
    <definedName name="_xlnm.Print_Area" localSheetId="5">'CIV Mental Health'!$A$1:$N$28</definedName>
    <definedName name="_xlnm.Print_Area" localSheetId="18">'Dip Acc'!$A$1:$P$36</definedName>
    <definedName name="_xlnm.Print_Area" localSheetId="17">'DIP ACC '!$A$1:$K$32</definedName>
    <definedName name="_xlnm.Print_Area" localSheetId="24">'Dip AOD'!$A$1:$M$39</definedName>
    <definedName name="_xlnm.Print_Area" localSheetId="22">'Dip Bus'!$A$1:$Q$21</definedName>
    <definedName name="_xlnm.Print_Area" localSheetId="20">'Dip Bus Adm'!$A$1:$Q$21</definedName>
    <definedName name="_xlnm.Print_Area" localSheetId="26">'Dip CS Dual'!$A$1:$O$45</definedName>
    <definedName name="_xlnm.Print_Area" localSheetId="23">'Dip ECE'!$A$1:$K$41</definedName>
    <definedName name="_xlnm.Print_Area" localSheetId="19">'Dip HR Man'!$A$1:$Q$22</definedName>
    <definedName name="_xlnm.Print_Area" localSheetId="21">'Dip Lead &amp; Man'!$A$1:$P$25</definedName>
    <definedName name="_xlnm.Print_Area" localSheetId="25">'Dip MH'!$A$1:$O$35</definedName>
    <definedName name="_xlnm.Print_Area" localSheetId="27">'Grad Cert Man'!$A$1:$Q$18</definedName>
  </definedNames>
  <calcPr calcId="162913"/>
</workbook>
</file>

<file path=xl/calcChain.xml><?xml version="1.0" encoding="utf-8"?>
<calcChain xmlns="http://schemas.openxmlformats.org/spreadsheetml/2006/main">
  <c r="D22" i="31" l="1"/>
  <c r="D16" i="31"/>
  <c r="D14" i="31"/>
  <c r="D12" i="31"/>
  <c r="M21" i="31"/>
  <c r="L21" i="31"/>
  <c r="K21" i="31"/>
  <c r="M15" i="31"/>
  <c r="L15" i="31"/>
  <c r="K15" i="31"/>
  <c r="K10" i="31" l="1"/>
  <c r="J26" i="31"/>
  <c r="M24" i="31"/>
  <c r="L24" i="31"/>
  <c r="K24" i="31"/>
  <c r="M23" i="31"/>
  <c r="L23" i="31"/>
  <c r="K23" i="31"/>
  <c r="M22" i="31"/>
  <c r="L22" i="31"/>
  <c r="K22" i="31"/>
  <c r="G22" i="31"/>
  <c r="M20" i="31"/>
  <c r="L20" i="31"/>
  <c r="K20" i="31"/>
  <c r="D20" i="31"/>
  <c r="G20" i="31" s="1"/>
  <c r="M19" i="31"/>
  <c r="L19" i="31"/>
  <c r="K19" i="31"/>
  <c r="M18" i="31"/>
  <c r="L18" i="31"/>
  <c r="K18" i="31"/>
  <c r="D18" i="31"/>
  <c r="G18" i="31" s="1"/>
  <c r="M17" i="31"/>
  <c r="L17" i="31"/>
  <c r="K17" i="31"/>
  <c r="M16" i="31"/>
  <c r="L16" i="31"/>
  <c r="K16" i="31"/>
  <c r="E16" i="31"/>
  <c r="M14" i="31"/>
  <c r="L14" i="31"/>
  <c r="K14" i="31"/>
  <c r="G14" i="31"/>
  <c r="M13" i="31"/>
  <c r="L13" i="31"/>
  <c r="K13" i="31"/>
  <c r="M12" i="31"/>
  <c r="L12" i="31"/>
  <c r="K12" i="31"/>
  <c r="F12" i="31"/>
  <c r="M11" i="31"/>
  <c r="L11" i="31"/>
  <c r="K11" i="31"/>
  <c r="M10" i="31"/>
  <c r="L10" i="31"/>
  <c r="D10" i="31"/>
  <c r="G10" i="31" s="1"/>
  <c r="F16" i="31" l="1"/>
  <c r="G12" i="31"/>
  <c r="M26" i="31"/>
  <c r="E20" i="31"/>
  <c r="F20" i="31"/>
  <c r="G16" i="31"/>
  <c r="E12" i="31"/>
  <c r="K26" i="31"/>
  <c r="L26" i="31"/>
  <c r="E10" i="31"/>
  <c r="E18" i="31"/>
  <c r="F10" i="31"/>
  <c r="F14" i="31"/>
  <c r="F18" i="31"/>
  <c r="F22" i="31"/>
  <c r="D26" i="31"/>
  <c r="C3" i="31" s="1"/>
  <c r="H3" i="31" s="1"/>
  <c r="E14" i="31"/>
  <c r="E22" i="31"/>
  <c r="E25" i="29"/>
  <c r="F25" i="29"/>
  <c r="G25" i="29"/>
  <c r="K25" i="29"/>
  <c r="L25" i="29"/>
  <c r="M25" i="29"/>
  <c r="G26" i="31" l="1"/>
  <c r="H5" i="31"/>
  <c r="H4" i="31"/>
  <c r="F26" i="31"/>
  <c r="E26" i="31"/>
  <c r="E24" i="29"/>
  <c r="G24" i="29"/>
  <c r="K24" i="29"/>
  <c r="L24" i="29"/>
  <c r="M24" i="29"/>
  <c r="F24" i="29" l="1"/>
  <c r="F14" i="20"/>
  <c r="F17" i="20"/>
  <c r="M13" i="20"/>
  <c r="G13" i="20"/>
  <c r="F13" i="20"/>
  <c r="E13" i="20"/>
  <c r="L13" i="20"/>
  <c r="K13" i="20"/>
  <c r="D13" i="20"/>
  <c r="D17" i="20" l="1"/>
  <c r="D14" i="20"/>
  <c r="D11" i="20"/>
  <c r="M11" i="29" l="1"/>
  <c r="M12" i="29"/>
  <c r="M13" i="29"/>
  <c r="M14" i="29"/>
  <c r="M15" i="29"/>
  <c r="M16" i="29"/>
  <c r="M17" i="29"/>
  <c r="M18" i="29"/>
  <c r="M19" i="29"/>
  <c r="M20" i="29"/>
  <c r="M21" i="29"/>
  <c r="M22" i="29"/>
  <c r="M23" i="29"/>
  <c r="L11" i="29"/>
  <c r="L12" i="29"/>
  <c r="L13" i="29"/>
  <c r="L14" i="29"/>
  <c r="L15" i="29"/>
  <c r="L16" i="29"/>
  <c r="L17" i="29"/>
  <c r="L18" i="29"/>
  <c r="L19" i="29"/>
  <c r="L20" i="29"/>
  <c r="L21" i="29"/>
  <c r="L22" i="29"/>
  <c r="L23" i="29"/>
  <c r="K11" i="29"/>
  <c r="K12" i="29"/>
  <c r="K13" i="29"/>
  <c r="K14" i="29"/>
  <c r="K15" i="29"/>
  <c r="K16" i="29"/>
  <c r="K17" i="29"/>
  <c r="K18" i="29"/>
  <c r="K19" i="29"/>
  <c r="K20" i="29"/>
  <c r="K21" i="29"/>
  <c r="K22" i="29"/>
  <c r="K23" i="29"/>
  <c r="D18" i="29"/>
  <c r="D20" i="29"/>
  <c r="D22" i="29"/>
  <c r="D12" i="29"/>
  <c r="D14" i="29"/>
  <c r="D16" i="29"/>
  <c r="J27" i="29" l="1"/>
  <c r="J25" i="30" l="1"/>
  <c r="D25" i="30"/>
  <c r="E16" i="29"/>
  <c r="F16" i="29"/>
  <c r="G16" i="29"/>
  <c r="M10" i="29"/>
  <c r="L10" i="29"/>
  <c r="K10" i="29"/>
  <c r="E12" i="29"/>
  <c r="D10" i="29"/>
  <c r="G10" i="29" l="1"/>
  <c r="D27" i="29"/>
  <c r="C3" i="29" s="1"/>
  <c r="L27" i="29"/>
  <c r="M27" i="29"/>
  <c r="F12" i="29"/>
  <c r="K27" i="29"/>
  <c r="G12" i="29"/>
  <c r="F10" i="29"/>
  <c r="E10" i="29"/>
  <c r="M17" i="30"/>
  <c r="L17" i="30"/>
  <c r="K17" i="30"/>
  <c r="M16" i="30"/>
  <c r="L16" i="30"/>
  <c r="K16" i="30"/>
  <c r="D16" i="30"/>
  <c r="E16" i="30" s="1"/>
  <c r="M11" i="30"/>
  <c r="L11" i="30"/>
  <c r="K11" i="30"/>
  <c r="M10" i="30"/>
  <c r="L10" i="30"/>
  <c r="K10" i="30"/>
  <c r="D10" i="30"/>
  <c r="E10" i="30" s="1"/>
  <c r="G10" i="30" l="1"/>
  <c r="F10" i="30"/>
  <c r="F16" i="30"/>
  <c r="G16" i="30"/>
  <c r="F22" i="29" l="1"/>
  <c r="G22" i="29"/>
  <c r="E22" i="29"/>
  <c r="E20" i="29"/>
  <c r="F20" i="29"/>
  <c r="G20" i="29"/>
  <c r="M13" i="30"/>
  <c r="M14" i="30"/>
  <c r="M15" i="30"/>
  <c r="M18" i="30"/>
  <c r="M19" i="30"/>
  <c r="M20" i="30"/>
  <c r="M21" i="30"/>
  <c r="M22" i="30"/>
  <c r="M23" i="30"/>
  <c r="L13" i="30"/>
  <c r="L14" i="30"/>
  <c r="L15" i="30"/>
  <c r="L18" i="30"/>
  <c r="L19" i="30"/>
  <c r="L20" i="30"/>
  <c r="L21" i="30"/>
  <c r="L22" i="30"/>
  <c r="L23" i="30"/>
  <c r="K13" i="30"/>
  <c r="K14" i="30"/>
  <c r="K15" i="30"/>
  <c r="K18" i="30"/>
  <c r="K19" i="30"/>
  <c r="K20" i="30"/>
  <c r="K21" i="30"/>
  <c r="K22" i="30"/>
  <c r="K23" i="30"/>
  <c r="M12" i="30"/>
  <c r="L12" i="30"/>
  <c r="K12" i="30"/>
  <c r="K25" i="30" s="1"/>
  <c r="D14" i="30"/>
  <c r="G14" i="30" s="1"/>
  <c r="D22" i="30"/>
  <c r="F22" i="30" s="1"/>
  <c r="D20" i="30"/>
  <c r="G20" i="30" s="1"/>
  <c r="D18" i="30"/>
  <c r="E18" i="30" s="1"/>
  <c r="D12" i="30"/>
  <c r="F12" i="30" s="1"/>
  <c r="H5" i="30"/>
  <c r="H4" i="30"/>
  <c r="H3" i="30"/>
  <c r="M25" i="30" l="1"/>
  <c r="L25" i="30"/>
  <c r="E18" i="29"/>
  <c r="F18" i="29"/>
  <c r="G18" i="29"/>
  <c r="E14" i="29"/>
  <c r="G14" i="29"/>
  <c r="F14" i="29"/>
  <c r="F27" i="29" s="1"/>
  <c r="E22" i="30"/>
  <c r="F20" i="30"/>
  <c r="F14" i="30"/>
  <c r="F25" i="30" s="1"/>
  <c r="G18" i="30"/>
  <c r="E12" i="30"/>
  <c r="E25" i="30" s="1"/>
  <c r="E20" i="30"/>
  <c r="E14" i="30"/>
  <c r="F18" i="30"/>
  <c r="G12" i="30"/>
  <c r="G22" i="30"/>
  <c r="H5" i="29"/>
  <c r="H4" i="29"/>
  <c r="H3" i="29"/>
  <c r="G25" i="30" l="1"/>
  <c r="E27" i="29"/>
  <c r="G27" i="29"/>
  <c r="F19" i="28"/>
  <c r="E19" i="28"/>
  <c r="D17" i="28"/>
  <c r="D12" i="28"/>
  <c r="D10" i="28"/>
  <c r="D22" i="28"/>
  <c r="K19" i="28"/>
  <c r="J19" i="28"/>
  <c r="D19" i="28"/>
  <c r="J24" i="27"/>
  <c r="K10" i="28"/>
  <c r="K11" i="28"/>
  <c r="K12" i="28"/>
  <c r="K13" i="28"/>
  <c r="K14" i="28"/>
  <c r="K15" i="28"/>
  <c r="K16" i="28"/>
  <c r="K17" i="28"/>
  <c r="K18" i="28"/>
  <c r="K20" i="28"/>
  <c r="J10" i="28"/>
  <c r="J22" i="28" s="1"/>
  <c r="J11" i="28"/>
  <c r="J12" i="28"/>
  <c r="J13" i="28"/>
  <c r="J14" i="28"/>
  <c r="J15" i="28"/>
  <c r="J16" i="28"/>
  <c r="J17" i="28"/>
  <c r="J18" i="28"/>
  <c r="J20" i="28"/>
  <c r="I22" i="28"/>
  <c r="F10" i="28"/>
  <c r="F12" i="28"/>
  <c r="F14" i="28"/>
  <c r="F17" i="28"/>
  <c r="E10" i="28"/>
  <c r="E12" i="28"/>
  <c r="E22" i="28" s="1"/>
  <c r="E14" i="28"/>
  <c r="E17" i="28"/>
  <c r="G4" i="28"/>
  <c r="G3" i="28"/>
  <c r="M17" i="27"/>
  <c r="L17" i="27"/>
  <c r="K17" i="27"/>
  <c r="D21" i="27"/>
  <c r="D19" i="27"/>
  <c r="D16" i="27"/>
  <c r="F16" i="27" s="1"/>
  <c r="D14" i="27"/>
  <c r="D12" i="27"/>
  <c r="D10" i="27"/>
  <c r="M22" i="27"/>
  <c r="L22" i="27"/>
  <c r="K22" i="27"/>
  <c r="M21" i="27"/>
  <c r="L21" i="27"/>
  <c r="K21" i="27"/>
  <c r="G21" i="27"/>
  <c r="F21" i="27"/>
  <c r="E21" i="27"/>
  <c r="M20" i="27"/>
  <c r="L20" i="27"/>
  <c r="K20" i="27"/>
  <c r="M19" i="27"/>
  <c r="L19" i="27"/>
  <c r="K19" i="27"/>
  <c r="G19" i="27"/>
  <c r="F19" i="27"/>
  <c r="E19" i="27"/>
  <c r="M18" i="27"/>
  <c r="L18" i="27"/>
  <c r="K18" i="27"/>
  <c r="M16" i="27"/>
  <c r="L16" i="27"/>
  <c r="K16" i="27"/>
  <c r="M15" i="27"/>
  <c r="L15" i="27"/>
  <c r="K15" i="27"/>
  <c r="M14" i="27"/>
  <c r="L14" i="27"/>
  <c r="K14" i="27"/>
  <c r="G14" i="27"/>
  <c r="F14" i="27"/>
  <c r="E14" i="27"/>
  <c r="M13" i="27"/>
  <c r="L13" i="27"/>
  <c r="K13" i="27"/>
  <c r="M12" i="27"/>
  <c r="L12" i="27"/>
  <c r="K12" i="27"/>
  <c r="G12" i="27"/>
  <c r="M11" i="27"/>
  <c r="L11" i="27"/>
  <c r="K11" i="27"/>
  <c r="M10" i="27"/>
  <c r="L10" i="27"/>
  <c r="K10" i="27"/>
  <c r="G10" i="27"/>
  <c r="F10" i="27"/>
  <c r="E10" i="27"/>
  <c r="J24" i="25"/>
  <c r="M22" i="25"/>
  <c r="L22" i="25"/>
  <c r="K22" i="25"/>
  <c r="M21" i="25"/>
  <c r="L21" i="25"/>
  <c r="K21" i="25"/>
  <c r="G21" i="25"/>
  <c r="D21" i="25"/>
  <c r="F21" i="25" s="1"/>
  <c r="M20" i="25"/>
  <c r="L20" i="25"/>
  <c r="K20" i="25"/>
  <c r="M19" i="25"/>
  <c r="L19" i="25"/>
  <c r="K19" i="25"/>
  <c r="M18" i="25"/>
  <c r="L18" i="25"/>
  <c r="K18" i="25"/>
  <c r="D18" i="25"/>
  <c r="E18" i="25" s="1"/>
  <c r="M17" i="25"/>
  <c r="L17" i="25"/>
  <c r="K17" i="25"/>
  <c r="M16" i="25"/>
  <c r="L16" i="25"/>
  <c r="K16" i="25"/>
  <c r="M15" i="25"/>
  <c r="L15" i="25"/>
  <c r="K15" i="25"/>
  <c r="D15" i="25"/>
  <c r="E15" i="25" s="1"/>
  <c r="G15" i="25"/>
  <c r="M14" i="25"/>
  <c r="L14" i="25"/>
  <c r="K14" i="25"/>
  <c r="D14" i="25"/>
  <c r="E14" i="25" s="1"/>
  <c r="M13" i="25"/>
  <c r="L13" i="25"/>
  <c r="K13" i="25"/>
  <c r="M12" i="25"/>
  <c r="L12" i="25"/>
  <c r="K12" i="25"/>
  <c r="D12" i="25"/>
  <c r="G12" i="25" s="1"/>
  <c r="M11" i="25"/>
  <c r="L11" i="25"/>
  <c r="K11" i="25"/>
  <c r="M10" i="25"/>
  <c r="L10" i="25"/>
  <c r="K10" i="25"/>
  <c r="K24" i="25" s="1"/>
  <c r="D10" i="25"/>
  <c r="E10" i="25" s="1"/>
  <c r="H5" i="25"/>
  <c r="H4" i="25"/>
  <c r="H3" i="25"/>
  <c r="M16" i="24"/>
  <c r="L16" i="24"/>
  <c r="K16" i="24"/>
  <c r="D15" i="24"/>
  <c r="F15" i="24"/>
  <c r="J24" i="24"/>
  <c r="M22" i="24"/>
  <c r="L22" i="24"/>
  <c r="K22" i="24"/>
  <c r="M21" i="24"/>
  <c r="L21" i="24"/>
  <c r="K21" i="24"/>
  <c r="D21" i="24"/>
  <c r="G21" i="24"/>
  <c r="M20" i="24"/>
  <c r="L20" i="24"/>
  <c r="K20" i="24"/>
  <c r="M19" i="24"/>
  <c r="L19" i="24"/>
  <c r="K19" i="24"/>
  <c r="M18" i="24"/>
  <c r="L18" i="24"/>
  <c r="K18" i="24"/>
  <c r="E18" i="24"/>
  <c r="D18" i="24"/>
  <c r="G18" i="24"/>
  <c r="M17" i="24"/>
  <c r="L17" i="24"/>
  <c r="K17" i="24"/>
  <c r="M15" i="24"/>
  <c r="L15" i="24"/>
  <c r="K15" i="24"/>
  <c r="M14" i="24"/>
  <c r="L14" i="24"/>
  <c r="K14" i="24"/>
  <c r="F14" i="24"/>
  <c r="D14" i="24"/>
  <c r="E14" i="24"/>
  <c r="M13" i="24"/>
  <c r="L13" i="24"/>
  <c r="K13" i="24"/>
  <c r="M12" i="24"/>
  <c r="L12" i="24"/>
  <c r="K12" i="24"/>
  <c r="D12" i="24"/>
  <c r="G12" i="24"/>
  <c r="M11" i="24"/>
  <c r="L11" i="24"/>
  <c r="K11" i="24"/>
  <c r="K24" i="24" s="1"/>
  <c r="M10" i="24"/>
  <c r="L10" i="24"/>
  <c r="K10" i="24"/>
  <c r="F10" i="24"/>
  <c r="D10" i="24"/>
  <c r="E10" i="24"/>
  <c r="D14" i="23"/>
  <c r="J29" i="23"/>
  <c r="E12" i="25"/>
  <c r="E21" i="25"/>
  <c r="G18" i="25"/>
  <c r="F12" i="25"/>
  <c r="G14" i="24"/>
  <c r="F18" i="24"/>
  <c r="G10" i="24"/>
  <c r="G24" i="24" s="1"/>
  <c r="G15" i="24"/>
  <c r="D24" i="24"/>
  <c r="F12" i="24"/>
  <c r="E15" i="24"/>
  <c r="F21" i="24"/>
  <c r="E12" i="24"/>
  <c r="E21" i="24"/>
  <c r="D25" i="23"/>
  <c r="F25" i="23"/>
  <c r="K26" i="23"/>
  <c r="K25" i="23"/>
  <c r="L26" i="23"/>
  <c r="L25" i="23"/>
  <c r="M27" i="23"/>
  <c r="M26" i="23"/>
  <c r="M25" i="23"/>
  <c r="D22" i="23"/>
  <c r="E22" i="23"/>
  <c r="D20" i="23"/>
  <c r="G20" i="23"/>
  <c r="M24" i="23"/>
  <c r="M23" i="23"/>
  <c r="M22" i="23"/>
  <c r="L24" i="23"/>
  <c r="L23" i="23"/>
  <c r="L22" i="23"/>
  <c r="K24" i="23"/>
  <c r="K23" i="23"/>
  <c r="K22" i="23"/>
  <c r="D17" i="23"/>
  <c r="M19" i="23"/>
  <c r="M18" i="23"/>
  <c r="L19" i="23"/>
  <c r="L18" i="23"/>
  <c r="K19" i="23"/>
  <c r="K18" i="23"/>
  <c r="D15" i="23"/>
  <c r="F15" i="23"/>
  <c r="F14" i="23"/>
  <c r="D12" i="23"/>
  <c r="F12" i="23"/>
  <c r="F29" i="23" s="1"/>
  <c r="D10" i="23"/>
  <c r="F10" i="23"/>
  <c r="L27" i="23"/>
  <c r="K27" i="23"/>
  <c r="G25" i="23"/>
  <c r="E25" i="23"/>
  <c r="M21" i="23"/>
  <c r="L21" i="23"/>
  <c r="K21" i="23"/>
  <c r="M20" i="23"/>
  <c r="L20" i="23"/>
  <c r="K20" i="23"/>
  <c r="M17" i="23"/>
  <c r="L17" i="23"/>
  <c r="K17" i="23"/>
  <c r="M16" i="23"/>
  <c r="L16" i="23"/>
  <c r="K16" i="23"/>
  <c r="M15" i="23"/>
  <c r="L15" i="23"/>
  <c r="K15" i="23"/>
  <c r="G15" i="23"/>
  <c r="M14" i="23"/>
  <c r="L14" i="23"/>
  <c r="K14" i="23"/>
  <c r="M13" i="23"/>
  <c r="L13" i="23"/>
  <c r="K13" i="23"/>
  <c r="M12" i="23"/>
  <c r="L12" i="23"/>
  <c r="K12" i="23"/>
  <c r="G12" i="23"/>
  <c r="M11" i="23"/>
  <c r="L11" i="23"/>
  <c r="K11" i="23"/>
  <c r="M10" i="23"/>
  <c r="L10" i="23"/>
  <c r="K10" i="23"/>
  <c r="K29" i="23" s="1"/>
  <c r="E24" i="24"/>
  <c r="H3" i="24"/>
  <c r="H5" i="24"/>
  <c r="H4" i="24"/>
  <c r="E20" i="23"/>
  <c r="D29" i="23"/>
  <c r="C3" i="23"/>
  <c r="H3" i="23"/>
  <c r="F22" i="23"/>
  <c r="E12" i="23"/>
  <c r="G10" i="23"/>
  <c r="G14" i="23"/>
  <c r="G29" i="23"/>
  <c r="G22" i="23"/>
  <c r="E17" i="23"/>
  <c r="E29" i="23" s="1"/>
  <c r="F17" i="23"/>
  <c r="G17" i="23"/>
  <c r="F20" i="23"/>
  <c r="E15" i="23"/>
  <c r="E14" i="23"/>
  <c r="E10" i="23"/>
  <c r="M29" i="23"/>
  <c r="K11" i="9"/>
  <c r="K12" i="9"/>
  <c r="K13" i="9"/>
  <c r="K14" i="9"/>
  <c r="K15" i="9"/>
  <c r="K16" i="9"/>
  <c r="K17" i="9"/>
  <c r="K18" i="9"/>
  <c r="K19" i="9"/>
  <c r="K20" i="9"/>
  <c r="K10" i="9"/>
  <c r="H5" i="23"/>
  <c r="H4" i="23"/>
  <c r="K11" i="14"/>
  <c r="K38" i="14" s="1"/>
  <c r="K12" i="14"/>
  <c r="K13" i="14"/>
  <c r="K14" i="14"/>
  <c r="K15" i="14"/>
  <c r="K16" i="14"/>
  <c r="K17" i="14"/>
  <c r="K18" i="14"/>
  <c r="K19" i="14"/>
  <c r="K20" i="14"/>
  <c r="K21" i="14"/>
  <c r="K22" i="14"/>
  <c r="K23" i="14"/>
  <c r="K24" i="14"/>
  <c r="K25" i="14"/>
  <c r="K26" i="14"/>
  <c r="K27" i="14"/>
  <c r="K28" i="14"/>
  <c r="K29" i="14"/>
  <c r="K30" i="14"/>
  <c r="K31" i="14"/>
  <c r="K32" i="14"/>
  <c r="K33" i="14"/>
  <c r="K34" i="14"/>
  <c r="K35" i="14"/>
  <c r="K36" i="14"/>
  <c r="K10" i="14"/>
  <c r="J33" i="14"/>
  <c r="J34" i="14"/>
  <c r="J35" i="14"/>
  <c r="J36" i="14"/>
  <c r="J23" i="14"/>
  <c r="J24" i="14"/>
  <c r="J25" i="14"/>
  <c r="J26" i="14"/>
  <c r="J27" i="14"/>
  <c r="J28" i="14"/>
  <c r="J29" i="14"/>
  <c r="J30" i="14"/>
  <c r="J31" i="14"/>
  <c r="J32" i="14"/>
  <c r="J12" i="14"/>
  <c r="J13" i="14"/>
  <c r="J14" i="14"/>
  <c r="J15" i="14"/>
  <c r="J16" i="14"/>
  <c r="J17" i="14"/>
  <c r="J18" i="14"/>
  <c r="J19" i="14"/>
  <c r="J20" i="14"/>
  <c r="J21" i="14"/>
  <c r="J22" i="14"/>
  <c r="J11" i="14"/>
  <c r="J10" i="14"/>
  <c r="F35" i="14"/>
  <c r="F34" i="14"/>
  <c r="F33" i="14"/>
  <c r="F31" i="14"/>
  <c r="F29" i="14"/>
  <c r="F26" i="14"/>
  <c r="F23" i="14"/>
  <c r="F22" i="14"/>
  <c r="F19" i="14"/>
  <c r="F18" i="14"/>
  <c r="F16" i="14"/>
  <c r="F14" i="14"/>
  <c r="F12" i="14"/>
  <c r="F10" i="14"/>
  <c r="E35" i="14"/>
  <c r="E34" i="14"/>
  <c r="E33" i="14"/>
  <c r="E31" i="14"/>
  <c r="E29" i="14"/>
  <c r="E26" i="14"/>
  <c r="E23" i="14"/>
  <c r="E22" i="14"/>
  <c r="E19" i="14"/>
  <c r="E18" i="14"/>
  <c r="E16" i="14"/>
  <c r="E14" i="14"/>
  <c r="E12" i="14"/>
  <c r="E10" i="14"/>
  <c r="L14" i="10"/>
  <c r="H3" i="15"/>
  <c r="H4" i="15"/>
  <c r="D38" i="14"/>
  <c r="G4" i="14"/>
  <c r="E15" i="3"/>
  <c r="F10" i="7"/>
  <c r="G14" i="20"/>
  <c r="E14" i="20"/>
  <c r="K20" i="20"/>
  <c r="L20" i="20"/>
  <c r="M20" i="20"/>
  <c r="K14" i="20"/>
  <c r="L14" i="20"/>
  <c r="M14" i="20"/>
  <c r="J22" i="20"/>
  <c r="D22" i="20"/>
  <c r="C4" i="20" s="1"/>
  <c r="H6" i="20" s="1"/>
  <c r="M19" i="20"/>
  <c r="L19" i="20"/>
  <c r="K19" i="20"/>
  <c r="M18" i="20"/>
  <c r="L18" i="20"/>
  <c r="K18" i="20"/>
  <c r="M17" i="20"/>
  <c r="L17" i="20"/>
  <c r="K17" i="20"/>
  <c r="G17" i="20"/>
  <c r="E17" i="20"/>
  <c r="M16" i="20"/>
  <c r="L16" i="20"/>
  <c r="K16" i="20"/>
  <c r="M15" i="20"/>
  <c r="L15" i="20"/>
  <c r="K15" i="20"/>
  <c r="M12" i="20"/>
  <c r="L12" i="20"/>
  <c r="K12" i="20"/>
  <c r="M11" i="20"/>
  <c r="L11" i="20"/>
  <c r="K11" i="20"/>
  <c r="G11" i="20"/>
  <c r="F11" i="20"/>
  <c r="F22" i="20" s="1"/>
  <c r="E11" i="20"/>
  <c r="J21" i="19"/>
  <c r="D21" i="19"/>
  <c r="M19" i="19"/>
  <c r="L19" i="19"/>
  <c r="K19" i="19"/>
  <c r="M18" i="19"/>
  <c r="L18" i="19"/>
  <c r="K18" i="19"/>
  <c r="G18" i="19"/>
  <c r="F18" i="19"/>
  <c r="E18" i="19"/>
  <c r="M17" i="19"/>
  <c r="L17" i="19"/>
  <c r="K17" i="19"/>
  <c r="M16" i="19"/>
  <c r="L16" i="19"/>
  <c r="K16" i="19"/>
  <c r="G16" i="19"/>
  <c r="F16" i="19"/>
  <c r="E16" i="19"/>
  <c r="M15" i="19"/>
  <c r="L15" i="19"/>
  <c r="K15" i="19"/>
  <c r="M14" i="19"/>
  <c r="L14" i="19"/>
  <c r="K14" i="19"/>
  <c r="G14" i="19"/>
  <c r="F14" i="19"/>
  <c r="E14" i="19"/>
  <c r="M13" i="19"/>
  <c r="L13" i="19"/>
  <c r="K13" i="19"/>
  <c r="M12" i="19"/>
  <c r="L12" i="19"/>
  <c r="K12" i="19"/>
  <c r="G12" i="19"/>
  <c r="F12" i="19"/>
  <c r="E12" i="19"/>
  <c r="M11" i="19"/>
  <c r="L11" i="19"/>
  <c r="K11" i="19"/>
  <c r="M10" i="19"/>
  <c r="L10" i="19"/>
  <c r="K10" i="19"/>
  <c r="G10" i="19"/>
  <c r="F10" i="19"/>
  <c r="E10" i="19"/>
  <c r="H5" i="19"/>
  <c r="H4" i="19"/>
  <c r="H3" i="19"/>
  <c r="M21" i="19"/>
  <c r="G21" i="19"/>
  <c r="L21" i="19"/>
  <c r="F21" i="19"/>
  <c r="E21" i="19"/>
  <c r="K21" i="19"/>
  <c r="J24" i="10"/>
  <c r="K30" i="18"/>
  <c r="J30" i="18"/>
  <c r="J23" i="18"/>
  <c r="K23" i="18"/>
  <c r="F12" i="18"/>
  <c r="E12" i="18"/>
  <c r="K21" i="17"/>
  <c r="J21" i="17"/>
  <c r="K24" i="17"/>
  <c r="J24" i="17"/>
  <c r="K22" i="17"/>
  <c r="J22" i="17"/>
  <c r="K30" i="16"/>
  <c r="K31" i="16"/>
  <c r="J30" i="16"/>
  <c r="J31" i="16"/>
  <c r="K24" i="16"/>
  <c r="J24" i="16"/>
  <c r="F14" i="16"/>
  <c r="E14" i="16"/>
  <c r="F12" i="16"/>
  <c r="E12" i="16"/>
  <c r="I39" i="18"/>
  <c r="D39" i="18"/>
  <c r="C3" i="18"/>
  <c r="E14" i="17"/>
  <c r="F14" i="17"/>
  <c r="K15" i="17"/>
  <c r="K14" i="17"/>
  <c r="J15" i="17"/>
  <c r="J14" i="17"/>
  <c r="I31" i="17"/>
  <c r="D31" i="17"/>
  <c r="C3" i="17"/>
  <c r="K12" i="17"/>
  <c r="J12" i="17"/>
  <c r="J16" i="17"/>
  <c r="K16" i="17"/>
  <c r="E16" i="17"/>
  <c r="F16" i="17"/>
  <c r="E13" i="17"/>
  <c r="F13" i="17"/>
  <c r="K37" i="18"/>
  <c r="J37" i="18"/>
  <c r="E36" i="18"/>
  <c r="K36" i="18"/>
  <c r="J36" i="18"/>
  <c r="K12" i="18"/>
  <c r="J12" i="18"/>
  <c r="F34" i="18"/>
  <c r="E34" i="18"/>
  <c r="F32" i="18"/>
  <c r="E32" i="18"/>
  <c r="F29" i="18"/>
  <c r="E29" i="18"/>
  <c r="F27" i="18"/>
  <c r="E27" i="18"/>
  <c r="F25" i="18"/>
  <c r="E25" i="18"/>
  <c r="F22" i="18"/>
  <c r="E22" i="18"/>
  <c r="F19" i="18"/>
  <c r="E19" i="18"/>
  <c r="F17" i="18"/>
  <c r="E17" i="18"/>
  <c r="F15" i="18"/>
  <c r="E15" i="18"/>
  <c r="F13" i="18"/>
  <c r="E13" i="18"/>
  <c r="F11" i="18"/>
  <c r="E11" i="18"/>
  <c r="F9" i="18"/>
  <c r="E9" i="18"/>
  <c r="F36" i="18"/>
  <c r="K14" i="1"/>
  <c r="K13" i="1"/>
  <c r="K12" i="1"/>
  <c r="K11" i="1"/>
  <c r="J11" i="1"/>
  <c r="K10" i="1"/>
  <c r="J14" i="1"/>
  <c r="J13" i="1"/>
  <c r="J12" i="1"/>
  <c r="J16" i="1"/>
  <c r="J10" i="1"/>
  <c r="F14" i="1"/>
  <c r="F12" i="1"/>
  <c r="F11" i="1"/>
  <c r="F10" i="1"/>
  <c r="E14" i="1"/>
  <c r="E12" i="1"/>
  <c r="E11" i="1"/>
  <c r="E10" i="1"/>
  <c r="K29" i="16"/>
  <c r="K28" i="16"/>
  <c r="K27" i="16"/>
  <c r="K26" i="16"/>
  <c r="K25" i="16"/>
  <c r="K23" i="16"/>
  <c r="K22" i="16"/>
  <c r="K21" i="16"/>
  <c r="K20" i="16"/>
  <c r="K19" i="16"/>
  <c r="K18" i="16"/>
  <c r="K17" i="16"/>
  <c r="K16" i="16"/>
  <c r="K15" i="16"/>
  <c r="K14" i="16"/>
  <c r="K12" i="16"/>
  <c r="K11" i="16"/>
  <c r="K10" i="16"/>
  <c r="J29" i="16"/>
  <c r="J28" i="16"/>
  <c r="J27" i="16"/>
  <c r="J26" i="16"/>
  <c r="J25" i="16"/>
  <c r="J23" i="16"/>
  <c r="J22" i="16"/>
  <c r="J21" i="16"/>
  <c r="J20" i="16"/>
  <c r="J19" i="16"/>
  <c r="J18" i="16"/>
  <c r="J17" i="16"/>
  <c r="J16" i="16"/>
  <c r="J15" i="16"/>
  <c r="J14" i="16"/>
  <c r="J12" i="16"/>
  <c r="J11" i="16"/>
  <c r="J10" i="16"/>
  <c r="F30" i="16"/>
  <c r="F28" i="16"/>
  <c r="F26" i="16"/>
  <c r="F23" i="16"/>
  <c r="F21" i="16"/>
  <c r="F19" i="16"/>
  <c r="F17" i="16"/>
  <c r="F15" i="16"/>
  <c r="F10" i="16"/>
  <c r="E30" i="16"/>
  <c r="E28" i="16"/>
  <c r="E26" i="16"/>
  <c r="E23" i="16"/>
  <c r="E21" i="16"/>
  <c r="E19" i="16"/>
  <c r="E17" i="16"/>
  <c r="E15" i="16"/>
  <c r="E10" i="16"/>
  <c r="K17" i="3"/>
  <c r="K16" i="3"/>
  <c r="K15" i="3"/>
  <c r="K14" i="3"/>
  <c r="K13" i="3"/>
  <c r="K12" i="3"/>
  <c r="K11" i="3"/>
  <c r="K10" i="3"/>
  <c r="J17" i="3"/>
  <c r="J16" i="3"/>
  <c r="J15" i="3"/>
  <c r="J14" i="3"/>
  <c r="J13" i="3"/>
  <c r="J12" i="3"/>
  <c r="J11" i="3"/>
  <c r="J10" i="3"/>
  <c r="F17" i="3"/>
  <c r="F15" i="3"/>
  <c r="F14" i="3"/>
  <c r="F12" i="3"/>
  <c r="F10" i="3"/>
  <c r="E17" i="3"/>
  <c r="E14" i="3"/>
  <c r="E12" i="3"/>
  <c r="E10" i="3"/>
  <c r="K21" i="4"/>
  <c r="K20" i="4"/>
  <c r="K19" i="4"/>
  <c r="K18" i="4"/>
  <c r="K17" i="4"/>
  <c r="K16" i="4"/>
  <c r="K15" i="4"/>
  <c r="K14" i="4"/>
  <c r="K13" i="4"/>
  <c r="K12" i="4"/>
  <c r="K11" i="4"/>
  <c r="K10" i="4"/>
  <c r="K23" i="4"/>
  <c r="J21" i="4"/>
  <c r="J20" i="4"/>
  <c r="J19" i="4"/>
  <c r="J18" i="4"/>
  <c r="J17" i="4"/>
  <c r="J16" i="4"/>
  <c r="J15" i="4"/>
  <c r="J14" i="4"/>
  <c r="J13" i="4"/>
  <c r="J12" i="4"/>
  <c r="J11" i="4"/>
  <c r="J23" i="4"/>
  <c r="J10" i="4"/>
  <c r="K17" i="5"/>
  <c r="K16" i="5"/>
  <c r="K15" i="5"/>
  <c r="K14" i="5"/>
  <c r="K13" i="5"/>
  <c r="K12" i="5"/>
  <c r="K11" i="5"/>
  <c r="K10" i="5"/>
  <c r="J17" i="5"/>
  <c r="J16" i="5"/>
  <c r="J15" i="5"/>
  <c r="J14" i="5"/>
  <c r="J13" i="5"/>
  <c r="J12" i="5"/>
  <c r="J11" i="5"/>
  <c r="J10" i="5"/>
  <c r="F15" i="5"/>
  <c r="F14" i="5"/>
  <c r="F12" i="5"/>
  <c r="F10" i="5"/>
  <c r="E15" i="5"/>
  <c r="E14" i="5"/>
  <c r="E12" i="5"/>
  <c r="E10" i="5"/>
  <c r="K18" i="6"/>
  <c r="K17" i="6"/>
  <c r="K16" i="6"/>
  <c r="K15" i="6"/>
  <c r="K14" i="6"/>
  <c r="K13" i="6"/>
  <c r="K12" i="6"/>
  <c r="K11" i="6"/>
  <c r="K10" i="6"/>
  <c r="J18" i="6"/>
  <c r="J17" i="6"/>
  <c r="J16" i="6"/>
  <c r="J15" i="6"/>
  <c r="J14" i="6"/>
  <c r="J13" i="6"/>
  <c r="J12" i="6"/>
  <c r="J11" i="6"/>
  <c r="J10" i="6"/>
  <c r="F18" i="6"/>
  <c r="F16" i="6"/>
  <c r="F14" i="6"/>
  <c r="F12" i="6"/>
  <c r="F10" i="6"/>
  <c r="E18" i="6"/>
  <c r="E16" i="6"/>
  <c r="E14" i="6"/>
  <c r="E12" i="6"/>
  <c r="E10" i="6"/>
  <c r="K20" i="2"/>
  <c r="K19" i="2"/>
  <c r="K18" i="2"/>
  <c r="K17" i="2"/>
  <c r="K16" i="2"/>
  <c r="K15" i="2"/>
  <c r="K14" i="2"/>
  <c r="K13" i="2"/>
  <c r="K12" i="2"/>
  <c r="K22" i="2" s="1"/>
  <c r="K11" i="2"/>
  <c r="K10" i="2"/>
  <c r="J20" i="2"/>
  <c r="J19" i="2"/>
  <c r="J18" i="2"/>
  <c r="J17" i="2"/>
  <c r="J16" i="2"/>
  <c r="J15" i="2"/>
  <c r="J14" i="2"/>
  <c r="J13" i="2"/>
  <c r="J12" i="2"/>
  <c r="J11" i="2"/>
  <c r="J22" i="2" s="1"/>
  <c r="J10" i="2"/>
  <c r="F20" i="2"/>
  <c r="F18" i="2"/>
  <c r="F15" i="2"/>
  <c r="F12" i="2"/>
  <c r="F10" i="2"/>
  <c r="E20" i="2"/>
  <c r="E18" i="2"/>
  <c r="E22" i="2" s="1"/>
  <c r="E15" i="2"/>
  <c r="E12" i="2"/>
  <c r="E10" i="2"/>
  <c r="J32" i="2"/>
  <c r="J31" i="2"/>
  <c r="J30" i="2"/>
  <c r="J29" i="2"/>
  <c r="J34" i="2" s="1"/>
  <c r="E31" i="2"/>
  <c r="E34" i="2" s="1"/>
  <c r="E29" i="2"/>
  <c r="M24" i="12"/>
  <c r="M23" i="12"/>
  <c r="M22" i="12"/>
  <c r="M21" i="12"/>
  <c r="M20" i="12"/>
  <c r="M19" i="12"/>
  <c r="M18" i="12"/>
  <c r="M17" i="12"/>
  <c r="M16" i="12"/>
  <c r="M15" i="12"/>
  <c r="M14" i="12"/>
  <c r="M13" i="12"/>
  <c r="M12" i="12"/>
  <c r="M11" i="12"/>
  <c r="M10" i="12"/>
  <c r="M9" i="12"/>
  <c r="L24" i="12"/>
  <c r="L23" i="12"/>
  <c r="L22" i="12"/>
  <c r="L21" i="12"/>
  <c r="L20" i="12"/>
  <c r="L19" i="12"/>
  <c r="L18" i="12"/>
  <c r="L17" i="12"/>
  <c r="L16" i="12"/>
  <c r="L15" i="12"/>
  <c r="L14" i="12"/>
  <c r="L13" i="12"/>
  <c r="L12" i="12"/>
  <c r="L11" i="12"/>
  <c r="L10" i="12"/>
  <c r="L9" i="12"/>
  <c r="K24" i="12"/>
  <c r="K23" i="12"/>
  <c r="K22" i="12"/>
  <c r="K21" i="12"/>
  <c r="K20" i="12"/>
  <c r="K19" i="12"/>
  <c r="K18" i="12"/>
  <c r="K17" i="12"/>
  <c r="K16" i="12"/>
  <c r="K15" i="12"/>
  <c r="K14" i="12"/>
  <c r="K13" i="12"/>
  <c r="K12" i="12"/>
  <c r="K11" i="12"/>
  <c r="K10" i="12"/>
  <c r="K9" i="12"/>
  <c r="G24" i="12"/>
  <c r="G23" i="12"/>
  <c r="G20" i="12"/>
  <c r="G18" i="12"/>
  <c r="G16" i="12"/>
  <c r="G14" i="12"/>
  <c r="G12" i="12"/>
  <c r="G9" i="12"/>
  <c r="G26" i="12" s="1"/>
  <c r="F24" i="12"/>
  <c r="F23" i="12"/>
  <c r="F20" i="12"/>
  <c r="F18" i="12"/>
  <c r="F16" i="12"/>
  <c r="F14" i="12"/>
  <c r="F12" i="12"/>
  <c r="F9" i="12"/>
  <c r="E24" i="12"/>
  <c r="E23" i="12"/>
  <c r="E20" i="12"/>
  <c r="E18" i="12"/>
  <c r="E16" i="12"/>
  <c r="E14" i="12"/>
  <c r="E12" i="12"/>
  <c r="E9" i="12"/>
  <c r="M19" i="11"/>
  <c r="M18" i="11"/>
  <c r="M17" i="11"/>
  <c r="M16" i="11"/>
  <c r="M15" i="11"/>
  <c r="M14" i="11"/>
  <c r="M13" i="11"/>
  <c r="M12" i="11"/>
  <c r="M11" i="11"/>
  <c r="M10" i="11"/>
  <c r="L19" i="11"/>
  <c r="L18" i="11"/>
  <c r="L17" i="11"/>
  <c r="L16" i="11"/>
  <c r="L15" i="11"/>
  <c r="L14" i="11"/>
  <c r="L13" i="11"/>
  <c r="L12" i="11"/>
  <c r="L11" i="11"/>
  <c r="L10" i="11"/>
  <c r="K19" i="11"/>
  <c r="K18" i="11"/>
  <c r="K17" i="11"/>
  <c r="K16" i="11"/>
  <c r="K15" i="11"/>
  <c r="K14" i="11"/>
  <c r="K13" i="11"/>
  <c r="K12" i="11"/>
  <c r="K11" i="11"/>
  <c r="K10" i="11"/>
  <c r="G19" i="11"/>
  <c r="G16" i="11"/>
  <c r="G12" i="11"/>
  <c r="G10" i="11"/>
  <c r="F19" i="11"/>
  <c r="F16" i="11"/>
  <c r="F12" i="11"/>
  <c r="F10" i="11"/>
  <c r="E19" i="11"/>
  <c r="E16" i="11"/>
  <c r="E12" i="11"/>
  <c r="E10" i="11"/>
  <c r="M21" i="9"/>
  <c r="M20" i="9"/>
  <c r="M19" i="9"/>
  <c r="M18" i="9"/>
  <c r="M17" i="9"/>
  <c r="M16" i="9"/>
  <c r="M15" i="9"/>
  <c r="M14" i="9"/>
  <c r="M13" i="9"/>
  <c r="M12" i="9"/>
  <c r="M11" i="9"/>
  <c r="M10" i="9"/>
  <c r="L21" i="9"/>
  <c r="L20" i="9"/>
  <c r="L19" i="9"/>
  <c r="L18" i="9"/>
  <c r="L17" i="9"/>
  <c r="L16" i="9"/>
  <c r="L15" i="9"/>
  <c r="L14" i="9"/>
  <c r="L13" i="9"/>
  <c r="L12" i="9"/>
  <c r="L11" i="9"/>
  <c r="L10" i="9"/>
  <c r="K21" i="9"/>
  <c r="G19" i="9"/>
  <c r="G16" i="9"/>
  <c r="G13" i="9"/>
  <c r="G10" i="9"/>
  <c r="F19" i="9"/>
  <c r="F16" i="9"/>
  <c r="F13" i="9"/>
  <c r="F10" i="9"/>
  <c r="E19" i="9"/>
  <c r="E16" i="9"/>
  <c r="E13" i="9"/>
  <c r="E10" i="9"/>
  <c r="M19" i="8"/>
  <c r="M18" i="8"/>
  <c r="M17" i="8"/>
  <c r="M16" i="8"/>
  <c r="M15" i="8"/>
  <c r="M14" i="8"/>
  <c r="M13" i="8"/>
  <c r="M12" i="8"/>
  <c r="M11" i="8"/>
  <c r="M10" i="8"/>
  <c r="L19" i="8"/>
  <c r="L18" i="8"/>
  <c r="L17" i="8"/>
  <c r="L16" i="8"/>
  <c r="L15" i="8"/>
  <c r="L14" i="8"/>
  <c r="L13" i="8"/>
  <c r="L12" i="8"/>
  <c r="L11" i="8"/>
  <c r="L10" i="8"/>
  <c r="K19" i="8"/>
  <c r="K18" i="8"/>
  <c r="K17" i="8"/>
  <c r="K16" i="8"/>
  <c r="K15" i="8"/>
  <c r="K14" i="8"/>
  <c r="K13" i="8"/>
  <c r="K12" i="8"/>
  <c r="K11" i="8"/>
  <c r="K10" i="8"/>
  <c r="G17" i="8"/>
  <c r="G15" i="8"/>
  <c r="G13" i="8"/>
  <c r="G11" i="8"/>
  <c r="G10" i="8"/>
  <c r="F17" i="8"/>
  <c r="F15" i="8"/>
  <c r="F13" i="8"/>
  <c r="F11" i="8"/>
  <c r="F10" i="8"/>
  <c r="E17" i="8"/>
  <c r="E15" i="8"/>
  <c r="E13" i="8"/>
  <c r="E11" i="8"/>
  <c r="E10" i="8"/>
  <c r="M19" i="7"/>
  <c r="M18" i="7"/>
  <c r="M17" i="7"/>
  <c r="M16" i="7"/>
  <c r="M15" i="7"/>
  <c r="M14" i="7"/>
  <c r="M13" i="7"/>
  <c r="M12" i="7"/>
  <c r="M11" i="7"/>
  <c r="M10" i="7"/>
  <c r="L19" i="7"/>
  <c r="L18" i="7"/>
  <c r="L17" i="7"/>
  <c r="L16" i="7"/>
  <c r="L15" i="7"/>
  <c r="L14" i="7"/>
  <c r="L13" i="7"/>
  <c r="L12" i="7"/>
  <c r="L11" i="7"/>
  <c r="L10" i="7"/>
  <c r="K19" i="7"/>
  <c r="K18" i="7"/>
  <c r="K17" i="7"/>
  <c r="K16" i="7"/>
  <c r="K15" i="7"/>
  <c r="K14" i="7"/>
  <c r="K13" i="7"/>
  <c r="K12" i="7"/>
  <c r="K11" i="7"/>
  <c r="K10" i="7"/>
  <c r="G18" i="7"/>
  <c r="G16" i="7"/>
  <c r="G14" i="7"/>
  <c r="G12" i="7"/>
  <c r="G10" i="7"/>
  <c r="F18" i="7"/>
  <c r="F16" i="7"/>
  <c r="F14" i="7"/>
  <c r="F12" i="7"/>
  <c r="E18" i="7"/>
  <c r="E16" i="7"/>
  <c r="E14" i="7"/>
  <c r="E12" i="7"/>
  <c r="E10" i="7"/>
  <c r="M24" i="13"/>
  <c r="M23" i="13"/>
  <c r="M22" i="13"/>
  <c r="M21" i="13"/>
  <c r="M20" i="13"/>
  <c r="M19" i="13"/>
  <c r="M18" i="13"/>
  <c r="M17" i="13"/>
  <c r="M16" i="13"/>
  <c r="M15" i="13"/>
  <c r="M14" i="13"/>
  <c r="M13" i="13"/>
  <c r="M12" i="13"/>
  <c r="M11" i="13"/>
  <c r="M10" i="13"/>
  <c r="L24" i="13"/>
  <c r="L23" i="13"/>
  <c r="L22" i="13"/>
  <c r="L21" i="13"/>
  <c r="L20" i="13"/>
  <c r="L19" i="13"/>
  <c r="L18" i="13"/>
  <c r="L17" i="13"/>
  <c r="L16" i="13"/>
  <c r="L15" i="13"/>
  <c r="L14" i="13"/>
  <c r="L13" i="13"/>
  <c r="L12" i="13"/>
  <c r="L11" i="13"/>
  <c r="L10" i="13"/>
  <c r="K24" i="13"/>
  <c r="K23" i="13"/>
  <c r="K22" i="13"/>
  <c r="K21" i="13"/>
  <c r="K20" i="13"/>
  <c r="K19" i="13"/>
  <c r="K18" i="13"/>
  <c r="K17" i="13"/>
  <c r="K16" i="13"/>
  <c r="K15" i="13"/>
  <c r="K14" i="13"/>
  <c r="K13" i="13"/>
  <c r="K12" i="13"/>
  <c r="K11" i="13"/>
  <c r="K10" i="13"/>
  <c r="G24" i="13"/>
  <c r="G23" i="13"/>
  <c r="G22" i="13"/>
  <c r="G21" i="13"/>
  <c r="G18" i="13"/>
  <c r="G15" i="13"/>
  <c r="G12" i="13"/>
  <c r="G10" i="13"/>
  <c r="F24" i="13"/>
  <c r="F23" i="13"/>
  <c r="F22" i="13"/>
  <c r="F21" i="13"/>
  <c r="F18" i="13"/>
  <c r="F15" i="13"/>
  <c r="F12" i="13"/>
  <c r="F10" i="13"/>
  <c r="E24" i="13"/>
  <c r="E23" i="13"/>
  <c r="E22" i="13"/>
  <c r="E21" i="13"/>
  <c r="E18" i="13"/>
  <c r="E15" i="13"/>
  <c r="E12" i="13"/>
  <c r="E10" i="13"/>
  <c r="M22" i="10"/>
  <c r="M21" i="10"/>
  <c r="M20" i="10"/>
  <c r="M19" i="10"/>
  <c r="M18" i="10"/>
  <c r="M17" i="10"/>
  <c r="M16" i="10"/>
  <c r="M15" i="10"/>
  <c r="M14" i="10"/>
  <c r="M13" i="10"/>
  <c r="M12" i="10"/>
  <c r="M11" i="10"/>
  <c r="M10" i="10"/>
  <c r="L22" i="10"/>
  <c r="L21" i="10"/>
  <c r="L20" i="10"/>
  <c r="L19" i="10"/>
  <c r="L18" i="10"/>
  <c r="L17" i="10"/>
  <c r="L16" i="10"/>
  <c r="L15" i="10"/>
  <c r="L13" i="10"/>
  <c r="L12" i="10"/>
  <c r="L11" i="10"/>
  <c r="L10" i="10"/>
  <c r="K22" i="10"/>
  <c r="K21" i="10"/>
  <c r="K20" i="10"/>
  <c r="K19" i="10"/>
  <c r="K18" i="10"/>
  <c r="K17" i="10"/>
  <c r="K16" i="10"/>
  <c r="K15" i="10"/>
  <c r="K14" i="10"/>
  <c r="K13" i="10"/>
  <c r="K12" i="10"/>
  <c r="K11" i="10"/>
  <c r="K24" i="10" s="1"/>
  <c r="K10" i="10"/>
  <c r="G21" i="10"/>
  <c r="G19" i="10"/>
  <c r="G17" i="10"/>
  <c r="G15" i="10"/>
  <c r="G12" i="10"/>
  <c r="G10" i="10"/>
  <c r="F21" i="10"/>
  <c r="F19" i="10"/>
  <c r="F17" i="10"/>
  <c r="F15" i="10"/>
  <c r="F12" i="10"/>
  <c r="F24" i="10" s="1"/>
  <c r="F10" i="10"/>
  <c r="E21" i="10"/>
  <c r="E19" i="10"/>
  <c r="E17" i="10"/>
  <c r="E15" i="10"/>
  <c r="E12" i="10"/>
  <c r="E10" i="10"/>
  <c r="M10" i="15"/>
  <c r="M23" i="15"/>
  <c r="M22" i="15"/>
  <c r="M21" i="15"/>
  <c r="M20" i="15"/>
  <c r="M19" i="15"/>
  <c r="M18" i="15"/>
  <c r="M17" i="15"/>
  <c r="M16" i="15"/>
  <c r="M15" i="15"/>
  <c r="M14" i="15"/>
  <c r="M13" i="15"/>
  <c r="M12" i="15"/>
  <c r="M11" i="15"/>
  <c r="L23" i="15"/>
  <c r="L22" i="15"/>
  <c r="L21" i="15"/>
  <c r="L20" i="15"/>
  <c r="L19" i="15"/>
  <c r="L18" i="15"/>
  <c r="L17" i="15"/>
  <c r="L16" i="15"/>
  <c r="L15" i="15"/>
  <c r="L14" i="15"/>
  <c r="L13" i="15"/>
  <c r="L12" i="15"/>
  <c r="L11" i="15"/>
  <c r="L10" i="15"/>
  <c r="K23" i="15"/>
  <c r="K22" i="15"/>
  <c r="K21" i="15"/>
  <c r="K20" i="15"/>
  <c r="K19" i="15"/>
  <c r="K18" i="15"/>
  <c r="K17" i="15"/>
  <c r="K16" i="15"/>
  <c r="K15" i="15"/>
  <c r="K14" i="15"/>
  <c r="K13" i="15"/>
  <c r="K12" i="15"/>
  <c r="K11" i="15"/>
  <c r="K10" i="15"/>
  <c r="G23" i="15"/>
  <c r="G21" i="15"/>
  <c r="G19" i="15"/>
  <c r="G17" i="15"/>
  <c r="G15" i="15"/>
  <c r="G13" i="15"/>
  <c r="G10" i="15"/>
  <c r="F23" i="15"/>
  <c r="F21" i="15"/>
  <c r="F19" i="15"/>
  <c r="F17" i="15"/>
  <c r="F15" i="15"/>
  <c r="F13" i="15"/>
  <c r="F10" i="15"/>
  <c r="E23" i="15"/>
  <c r="E21" i="15"/>
  <c r="E19" i="15"/>
  <c r="E17" i="15"/>
  <c r="E15" i="15"/>
  <c r="E13" i="15"/>
  <c r="E10" i="15"/>
  <c r="G21" i="8"/>
  <c r="L21" i="8"/>
  <c r="F16" i="1"/>
  <c r="I23" i="4"/>
  <c r="K35" i="18"/>
  <c r="K9" i="18"/>
  <c r="K10" i="18"/>
  <c r="K11" i="18"/>
  <c r="K13" i="18"/>
  <c r="K14" i="18"/>
  <c r="K15" i="18"/>
  <c r="K16" i="18"/>
  <c r="K17" i="18"/>
  <c r="K18" i="18"/>
  <c r="K19" i="18"/>
  <c r="K20" i="18"/>
  <c r="K21" i="18"/>
  <c r="K24" i="18"/>
  <c r="K25" i="18"/>
  <c r="K26" i="18"/>
  <c r="K27" i="18"/>
  <c r="K28" i="18"/>
  <c r="K29" i="18"/>
  <c r="K31" i="18"/>
  <c r="K32" i="18"/>
  <c r="K33" i="18"/>
  <c r="K34" i="18"/>
  <c r="J35" i="18"/>
  <c r="J34" i="18"/>
  <c r="J33" i="18"/>
  <c r="J32" i="18"/>
  <c r="J31" i="18"/>
  <c r="J29" i="18"/>
  <c r="J28" i="18"/>
  <c r="J27" i="18"/>
  <c r="J26" i="18"/>
  <c r="J25" i="18"/>
  <c r="J24" i="18"/>
  <c r="J22" i="18"/>
  <c r="J21" i="18"/>
  <c r="J20" i="18"/>
  <c r="J19" i="18"/>
  <c r="J18" i="18"/>
  <c r="J17" i="18"/>
  <c r="J16" i="18"/>
  <c r="J15" i="18"/>
  <c r="J14" i="18"/>
  <c r="J13" i="18"/>
  <c r="J11" i="18"/>
  <c r="J10" i="18"/>
  <c r="J9" i="18"/>
  <c r="K22" i="18"/>
  <c r="K19" i="17"/>
  <c r="J19" i="17"/>
  <c r="E28" i="17"/>
  <c r="F28" i="17"/>
  <c r="F20" i="4"/>
  <c r="E20" i="4"/>
  <c r="F18" i="4"/>
  <c r="E18" i="4"/>
  <c r="F16" i="4"/>
  <c r="E16" i="4"/>
  <c r="F14" i="4"/>
  <c r="E14" i="4"/>
  <c r="F12" i="4"/>
  <c r="E12" i="4"/>
  <c r="F10" i="4"/>
  <c r="E10" i="4"/>
  <c r="K26" i="17"/>
  <c r="J26" i="17"/>
  <c r="K25" i="17"/>
  <c r="J25" i="17"/>
  <c r="K28" i="17"/>
  <c r="J28" i="17"/>
  <c r="K27" i="17"/>
  <c r="J27" i="17"/>
  <c r="K29" i="17"/>
  <c r="J29" i="17"/>
  <c r="K18" i="17"/>
  <c r="J18" i="17"/>
  <c r="K17" i="17"/>
  <c r="J17" i="17"/>
  <c r="K11" i="17"/>
  <c r="J11" i="17"/>
  <c r="K10" i="17"/>
  <c r="J10" i="17"/>
  <c r="F23" i="17"/>
  <c r="E23" i="17"/>
  <c r="F26" i="17"/>
  <c r="E12" i="17"/>
  <c r="F12" i="17"/>
  <c r="F10" i="17"/>
  <c r="E26" i="17"/>
  <c r="F20" i="17"/>
  <c r="E20" i="17"/>
  <c r="K23" i="17"/>
  <c r="J23" i="17"/>
  <c r="K20" i="17"/>
  <c r="J20" i="17"/>
  <c r="F18" i="17"/>
  <c r="E18" i="17"/>
  <c r="K13" i="17"/>
  <c r="J13" i="17"/>
  <c r="E23" i="4"/>
  <c r="F23" i="4"/>
  <c r="I34" i="2"/>
  <c r="D34" i="2"/>
  <c r="G4" i="18"/>
  <c r="G3" i="18"/>
  <c r="E10" i="17"/>
  <c r="G4" i="17"/>
  <c r="G3" i="17"/>
  <c r="I33" i="16"/>
  <c r="D33" i="16"/>
  <c r="C3" i="16"/>
  <c r="G3" i="16"/>
  <c r="G4" i="16"/>
  <c r="J25" i="15"/>
  <c r="D25" i="15"/>
  <c r="H5" i="15"/>
  <c r="G3" i="14"/>
  <c r="H5" i="12"/>
  <c r="H4" i="12"/>
  <c r="H3" i="12"/>
  <c r="I38" i="14"/>
  <c r="J26" i="13"/>
  <c r="D26" i="13"/>
  <c r="H5" i="13"/>
  <c r="H4" i="13"/>
  <c r="H3" i="13"/>
  <c r="J26" i="12"/>
  <c r="D26" i="12"/>
  <c r="M21" i="11"/>
  <c r="L21" i="11"/>
  <c r="K21" i="11"/>
  <c r="J21" i="11"/>
  <c r="G21" i="11"/>
  <c r="F21" i="11"/>
  <c r="E21" i="11"/>
  <c r="D21" i="11"/>
  <c r="H5" i="11"/>
  <c r="H4" i="11"/>
  <c r="H3" i="11"/>
  <c r="D24" i="10"/>
  <c r="H5" i="10"/>
  <c r="H4" i="10"/>
  <c r="H3" i="10"/>
  <c r="M23" i="9"/>
  <c r="L23" i="9"/>
  <c r="K23" i="9"/>
  <c r="J23" i="9"/>
  <c r="C3" i="9"/>
  <c r="H5" i="9"/>
  <c r="G23" i="9"/>
  <c r="F23" i="9"/>
  <c r="E23" i="9"/>
  <c r="D23" i="9"/>
  <c r="H4" i="9"/>
  <c r="H3" i="9"/>
  <c r="M21" i="8"/>
  <c r="K21" i="8"/>
  <c r="J21" i="8"/>
  <c r="F21" i="8"/>
  <c r="E21" i="8"/>
  <c r="D21" i="8"/>
  <c r="H5" i="8"/>
  <c r="H4" i="8"/>
  <c r="H3" i="8"/>
  <c r="L21" i="7"/>
  <c r="M21" i="7"/>
  <c r="K21" i="7"/>
  <c r="J21" i="7"/>
  <c r="G21" i="7"/>
  <c r="H5" i="7"/>
  <c r="F21" i="7"/>
  <c r="E21" i="7"/>
  <c r="D21" i="7"/>
  <c r="H4" i="7"/>
  <c r="H3" i="7"/>
  <c r="I20" i="6"/>
  <c r="D20" i="6"/>
  <c r="G4" i="6"/>
  <c r="G3" i="6"/>
  <c r="I19" i="5"/>
  <c r="D19" i="5"/>
  <c r="G4" i="5"/>
  <c r="G3" i="5"/>
  <c r="D23" i="4"/>
  <c r="C3" i="4"/>
  <c r="G4" i="4"/>
  <c r="G3" i="4"/>
  <c r="D19" i="3"/>
  <c r="C3" i="3"/>
  <c r="G4" i="3"/>
  <c r="G3" i="3"/>
  <c r="D22" i="2"/>
  <c r="I22" i="2"/>
  <c r="F22" i="2"/>
  <c r="G4" i="2"/>
  <c r="G3" i="2"/>
  <c r="K16" i="1"/>
  <c r="I16" i="1"/>
  <c r="E16" i="1"/>
  <c r="G4" i="1"/>
  <c r="G3" i="1"/>
  <c r="F38" i="14" l="1"/>
  <c r="E38" i="14"/>
  <c r="J38" i="14"/>
  <c r="J19" i="3"/>
  <c r="J19" i="5"/>
  <c r="J20" i="6"/>
  <c r="E20" i="6"/>
  <c r="K22" i="28"/>
  <c r="F22" i="28"/>
  <c r="E26" i="12"/>
  <c r="G26" i="13"/>
  <c r="M26" i="13"/>
  <c r="F26" i="13"/>
  <c r="L26" i="13"/>
  <c r="E26" i="13"/>
  <c r="K26" i="13"/>
  <c r="G25" i="15"/>
  <c r="L29" i="23"/>
  <c r="L24" i="24"/>
  <c r="E22" i="20"/>
  <c r="H4" i="20"/>
  <c r="H5" i="20"/>
  <c r="K22" i="20"/>
  <c r="M22" i="20"/>
  <c r="L22" i="20"/>
  <c r="G22" i="20"/>
  <c r="E16" i="27"/>
  <c r="D24" i="27"/>
  <c r="C3" i="27" s="1"/>
  <c r="H5" i="27" s="1"/>
  <c r="G16" i="27"/>
  <c r="L24" i="27"/>
  <c r="K24" i="27"/>
  <c r="E12" i="27"/>
  <c r="E24" i="27" s="1"/>
  <c r="G24" i="27"/>
  <c r="F12" i="27"/>
  <c r="F24" i="27" s="1"/>
  <c r="M24" i="27"/>
  <c r="H4" i="27"/>
  <c r="H3" i="27"/>
  <c r="F26" i="12"/>
  <c r="K26" i="12"/>
  <c r="L26" i="12"/>
  <c r="M26" i="12"/>
  <c r="E24" i="10"/>
  <c r="G24" i="10"/>
  <c r="L24" i="10"/>
  <c r="M24" i="10"/>
  <c r="F39" i="18"/>
  <c r="K39" i="18"/>
  <c r="J39" i="18"/>
  <c r="E39" i="18"/>
  <c r="F31" i="17"/>
  <c r="K31" i="17"/>
  <c r="E31" i="17"/>
  <c r="J31" i="17"/>
  <c r="F33" i="16"/>
  <c r="K33" i="16"/>
  <c r="J33" i="16"/>
  <c r="E33" i="16"/>
  <c r="F19" i="3"/>
  <c r="K19" i="3"/>
  <c r="E19" i="3"/>
  <c r="F19" i="5"/>
  <c r="K19" i="5"/>
  <c r="E19" i="5"/>
  <c r="F20" i="6"/>
  <c r="K20" i="6"/>
  <c r="M25" i="15"/>
  <c r="F25" i="15"/>
  <c r="L25" i="15"/>
  <c r="K25" i="15"/>
  <c r="E25" i="15"/>
  <c r="F15" i="25"/>
  <c r="G14" i="25"/>
  <c r="F10" i="25"/>
  <c r="D24" i="25"/>
  <c r="G10" i="25"/>
  <c r="G24" i="25" s="1"/>
  <c r="F18" i="25"/>
  <c r="F14" i="25"/>
  <c r="M24" i="25"/>
  <c r="L24" i="25"/>
  <c r="E24" i="25"/>
  <c r="M24" i="24"/>
  <c r="F24" i="24"/>
  <c r="F24" i="25" l="1"/>
</calcChain>
</file>

<file path=xl/sharedStrings.xml><?xml version="1.0" encoding="utf-8"?>
<sst xmlns="http://schemas.openxmlformats.org/spreadsheetml/2006/main" count="1886" uniqueCount="744">
  <si>
    <t xml:space="preserve">22230VIC Graduate Certificate of Management </t>
  </si>
  <si>
    <t>Student contact hours</t>
  </si>
  <si>
    <t>2016   full-fee course cost</t>
  </si>
  <si>
    <t>Full-fee cost per contact hour</t>
  </si>
  <si>
    <t>Number of modules</t>
  </si>
  <si>
    <t>2016   VTG eligible student course cost</t>
  </si>
  <si>
    <t>VTG cost per contact hour</t>
  </si>
  <si>
    <t>Units of competency</t>
  </si>
  <si>
    <t>2016   VTG concession eligible student course cost</t>
  </si>
  <si>
    <t>n/a</t>
  </si>
  <si>
    <t>VTG concession rate per contact hour</t>
  </si>
  <si>
    <t>Module No.</t>
  </si>
  <si>
    <t>Module name</t>
  </si>
  <si>
    <t>Full fee price</t>
  </si>
  <si>
    <t>VTG price</t>
  </si>
  <si>
    <t>UOC code</t>
  </si>
  <si>
    <t>Unit of Competency name</t>
  </si>
  <si>
    <t>M1</t>
  </si>
  <si>
    <t>Developing strategic business plans</t>
  </si>
  <si>
    <t>VU21221</t>
  </si>
  <si>
    <t>Managing the development, implementation and review of strategic business plans</t>
  </si>
  <si>
    <t>M2</t>
  </si>
  <si>
    <t>Leading innovation</t>
  </si>
  <si>
    <t>VU21222</t>
  </si>
  <si>
    <t>Lead creative thinking and innovation practices in an organisational environment</t>
  </si>
  <si>
    <t>M3</t>
  </si>
  <si>
    <t>Managing multiple projects</t>
  </si>
  <si>
    <t>VU21223</t>
  </si>
  <si>
    <t>Manage multiple projects</t>
  </si>
  <si>
    <t>VU21225</t>
  </si>
  <si>
    <t>Develop and manage risk management strategy</t>
  </si>
  <si>
    <t>M4</t>
  </si>
  <si>
    <t>Managing human resources practices</t>
  </si>
  <si>
    <t>VU21229</t>
  </si>
  <si>
    <t>Oversee the management of human resource practices in an organisation</t>
  </si>
  <si>
    <t>TOTAL</t>
  </si>
  <si>
    <t xml:space="preserve">Please note: Full-fee paying and VTG eligible students who are successfully assessed as meeting the requirements for RPL for a particular module will be entitled to a 50 percent discount on the price above for that module. </t>
  </si>
  <si>
    <t xml:space="preserve">FNS50215 Diploma of Accounting </t>
  </si>
  <si>
    <t>M5</t>
  </si>
  <si>
    <t>Business Performance</t>
  </si>
  <si>
    <t>Financial Reporting</t>
  </si>
  <si>
    <t xml:space="preserve">Management Accounting </t>
  </si>
  <si>
    <t>Financial Leadership</t>
  </si>
  <si>
    <t>Taxation</t>
  </si>
  <si>
    <t>FNSACC501</t>
  </si>
  <si>
    <t>BSBITU402</t>
  </si>
  <si>
    <t>Provide financial and business performance information</t>
  </si>
  <si>
    <t>Develop and use complex spreadsheets</t>
  </si>
  <si>
    <t xml:space="preserve">BSBFIA401 </t>
  </si>
  <si>
    <t>FNSACC301</t>
  </si>
  <si>
    <t>FNSACC504</t>
  </si>
  <si>
    <t>Prepare financial reports</t>
  </si>
  <si>
    <t>Process financial transactions and extract interim reports</t>
  </si>
  <si>
    <t>Prepare financial reports for corporate entities</t>
  </si>
  <si>
    <t>FNSACC506</t>
  </si>
  <si>
    <t>FNSACC507</t>
  </si>
  <si>
    <t>FNSFLT502</t>
  </si>
  <si>
    <t xml:space="preserve">Implement and maintain internal control procedures </t>
  </si>
  <si>
    <t>Provide management accounting information</t>
  </si>
  <si>
    <t>Facilitate customer awareness of the Australian financial system and markets</t>
  </si>
  <si>
    <t>FNSACC503</t>
  </si>
  <si>
    <t xml:space="preserve">Manage budgets and forecasts                                                                                                                                                                                                                                                                                                                                                                                                                                                                                                                                                                                                                            </t>
  </si>
  <si>
    <t>BSBMGT605</t>
  </si>
  <si>
    <t>Provide leadership across organisation</t>
  </si>
  <si>
    <t>FNSACC502</t>
  </si>
  <si>
    <t xml:space="preserve">BSB50215 Diploma of Business </t>
  </si>
  <si>
    <t>Professional leadership</t>
  </si>
  <si>
    <t>Document design management</t>
  </si>
  <si>
    <t>Manage business operations</t>
  </si>
  <si>
    <t>Managing budgets</t>
  </si>
  <si>
    <t>BSBWOR501</t>
  </si>
  <si>
    <t>Manage personal work priorities and professional development</t>
  </si>
  <si>
    <t>BSBLED502</t>
  </si>
  <si>
    <t>Manage programs that promote personal effectiveness</t>
  </si>
  <si>
    <t>BSBPMG522</t>
  </si>
  <si>
    <t>BSBRSK501</t>
  </si>
  <si>
    <t>Undertake project work</t>
  </si>
  <si>
    <t>Manage risk</t>
  </si>
  <si>
    <t>BSBADM506</t>
  </si>
  <si>
    <t>Manage business document design and development</t>
  </si>
  <si>
    <t>BSBADM502</t>
  </si>
  <si>
    <t>Build and sustain an innovative work environment</t>
  </si>
  <si>
    <t>BSBADM504</t>
  </si>
  <si>
    <t>Plan and implement administrative systems</t>
  </si>
  <si>
    <t>BSBFIM501</t>
  </si>
  <si>
    <t>Manage budgets and  financial plans</t>
  </si>
  <si>
    <t xml:space="preserve">Managing operational plans </t>
  </si>
  <si>
    <t xml:space="preserve">Quality and performance </t>
  </si>
  <si>
    <t>Emotional Intelligence</t>
  </si>
  <si>
    <t>Team Leadership</t>
  </si>
  <si>
    <t>Innovation at work</t>
  </si>
  <si>
    <t>M6</t>
  </si>
  <si>
    <t>BSBMGT517</t>
  </si>
  <si>
    <t>BSBHRM513</t>
  </si>
  <si>
    <t>BSBCUS501</t>
  </si>
  <si>
    <t>BSBMGT502</t>
  </si>
  <si>
    <t>BSBLDR501</t>
  </si>
  <si>
    <t>Develop and use emotional intelligence</t>
  </si>
  <si>
    <t>BSBLDR502</t>
  </si>
  <si>
    <t>Lead and manage effective workplace relationships</t>
  </si>
  <si>
    <t>BSBWOR502</t>
  </si>
  <si>
    <t>Lead and manage team effectiveness</t>
  </si>
  <si>
    <t>BSBINN502</t>
  </si>
  <si>
    <t>BSB51915 Diploma of Leadership and Management</t>
  </si>
  <si>
    <t>Managing a team</t>
  </si>
  <si>
    <t>Managing projects</t>
  </si>
  <si>
    <t>Manage people performance</t>
  </si>
  <si>
    <t>BSBINN301</t>
  </si>
  <si>
    <t>Promote innovation in a team environment</t>
  </si>
  <si>
    <t>Manage quality customer service</t>
  </si>
  <si>
    <t xml:space="preserve">Manage business document design and development </t>
  </si>
  <si>
    <t>Manage meetings</t>
  </si>
  <si>
    <t>BSBFIM502</t>
  </si>
  <si>
    <t>Manage payroll</t>
  </si>
  <si>
    <t>Workforce planning</t>
  </si>
  <si>
    <t>Recruitment and induction</t>
  </si>
  <si>
    <t>Managing employee relations</t>
  </si>
  <si>
    <t>Performance management</t>
  </si>
  <si>
    <t>BSBHRM501</t>
  </si>
  <si>
    <t>Manage workforce planning</t>
  </si>
  <si>
    <t>BSBHRM506</t>
  </si>
  <si>
    <t>Manage recruitment selection and induction processes</t>
  </si>
  <si>
    <t>Manage employee relations</t>
  </si>
  <si>
    <t>BSBWHS401</t>
  </si>
  <si>
    <t>Implement and monitor WHS policies, procedures and programs to meet legislative requirements</t>
  </si>
  <si>
    <t>BSBHRM512</t>
  </si>
  <si>
    <t>Business planning</t>
  </si>
  <si>
    <t>Financial planning</t>
  </si>
  <si>
    <t>Marketing and promoting your business</t>
  </si>
  <si>
    <t>Teamwork and communication</t>
  </si>
  <si>
    <t>Customer service</t>
  </si>
  <si>
    <t>Con. Price</t>
  </si>
  <si>
    <t>BSBSMB401</t>
  </si>
  <si>
    <t>Establish legal and risk management requirements of small business</t>
  </si>
  <si>
    <t>BSBSMB404</t>
  </si>
  <si>
    <t>Undertake small business planning</t>
  </si>
  <si>
    <t>BSBSMB402</t>
  </si>
  <si>
    <t>Plan small business finances</t>
  </si>
  <si>
    <t>BSBFIA402</t>
  </si>
  <si>
    <t>Report on financial activity</t>
  </si>
  <si>
    <t>BSBSMB403</t>
  </si>
  <si>
    <t>Market the small business</t>
  </si>
  <si>
    <t>BSBMKG413</t>
  </si>
  <si>
    <t>Promote products and services</t>
  </si>
  <si>
    <t>BSBREL401</t>
  </si>
  <si>
    <t>Establish networks</t>
  </si>
  <si>
    <t>BSBCUS401</t>
  </si>
  <si>
    <t>Coordinate implementation of customer service strategies</t>
  </si>
  <si>
    <t>BSBCUS402</t>
  </si>
  <si>
    <t>Address customer needs</t>
  </si>
  <si>
    <t>Designing business documents</t>
  </si>
  <si>
    <t>Desktop publishing</t>
  </si>
  <si>
    <t>Spreadsheets and financial reports</t>
  </si>
  <si>
    <t>Workplace information systems</t>
  </si>
  <si>
    <t>Safety and sustainability</t>
  </si>
  <si>
    <t>BSBITU401</t>
  </si>
  <si>
    <t>Design and develop complex text documents</t>
  </si>
  <si>
    <t>BSBWRT401</t>
  </si>
  <si>
    <t>Write complex documents</t>
  </si>
  <si>
    <t>BSBITU404</t>
  </si>
  <si>
    <t>Produce complex desktop published documents</t>
  </si>
  <si>
    <t>BSBFIA401</t>
  </si>
  <si>
    <t>BSBINM401</t>
  </si>
  <si>
    <t>Implement workplace information system</t>
  </si>
  <si>
    <t>BSBITA401</t>
  </si>
  <si>
    <t>Design databases</t>
  </si>
  <si>
    <t>BSBADM405</t>
  </si>
  <si>
    <t>Organise meetings</t>
  </si>
  <si>
    <t>Implement and monitor environmentally sustainable work practices</t>
  </si>
  <si>
    <t>Implement and monitor WHS policies, procedures, and programs to meet legislative requirements</t>
  </si>
  <si>
    <t>BSB42015 Certificate IV in Leadership and Management</t>
  </si>
  <si>
    <t>BSBMGT402</t>
  </si>
  <si>
    <t>Implement  operational plan</t>
  </si>
  <si>
    <t>BSBMGT401</t>
  </si>
  <si>
    <t>Show leadership in the workplace</t>
  </si>
  <si>
    <t>BSBLDR403</t>
  </si>
  <si>
    <t>Lead team effectiveness</t>
  </si>
  <si>
    <t>BSBLDR401</t>
  </si>
  <si>
    <t>Communicate effectively as a workplace leader</t>
  </si>
  <si>
    <t>BSBLDR402</t>
  </si>
  <si>
    <t>Lead effective workplace relationships</t>
  </si>
  <si>
    <t>BSBLED401</t>
  </si>
  <si>
    <t>Develop teams and individuals</t>
  </si>
  <si>
    <t>BSBMGT403</t>
  </si>
  <si>
    <t>Implement continuous improvement</t>
  </si>
  <si>
    <t>Mentor in the workplace</t>
  </si>
  <si>
    <t>Key Management skills</t>
  </si>
  <si>
    <t>Leading teams</t>
  </si>
  <si>
    <t>Safety and Sustainability</t>
  </si>
  <si>
    <t>FNS40215 Certificate IV Bookkeeping</t>
  </si>
  <si>
    <t>Principles of Professional practice</t>
  </si>
  <si>
    <t>Financial accounting</t>
  </si>
  <si>
    <t>Business Activity Statements</t>
  </si>
  <si>
    <t>Prepare and produce business documents</t>
  </si>
  <si>
    <t>Accounting systems</t>
  </si>
  <si>
    <t>Spreadsheets and budgets</t>
  </si>
  <si>
    <t>FNSBKG401</t>
  </si>
  <si>
    <t>Develop and implement policies and procedures relevant to bookkeeping activities</t>
  </si>
  <si>
    <t>FNSINC401</t>
  </si>
  <si>
    <t>Apply principles of professional practice to work in the financial services industry</t>
  </si>
  <si>
    <t xml:space="preserve">Process financial transactions and extract interim reports </t>
  </si>
  <si>
    <t>FNSBKG402</t>
  </si>
  <si>
    <t>Establish and maintain a cash accounting system</t>
  </si>
  <si>
    <t>FNSBKG403</t>
  </si>
  <si>
    <t>Establish and maintain an accrual accounting system</t>
  </si>
  <si>
    <t>FNSBKG405</t>
  </si>
  <si>
    <t>FNSBKG404</t>
  </si>
  <si>
    <t>BSBITU306</t>
  </si>
  <si>
    <t>Design and produce business documents</t>
  </si>
  <si>
    <t>FNSACC302</t>
  </si>
  <si>
    <t>Administer subsidiary accounts and ledgers</t>
  </si>
  <si>
    <t>FNSACC406</t>
  </si>
  <si>
    <t>Set up and operate a computerised accounting system</t>
  </si>
  <si>
    <t xml:space="preserve">FNSACC402 </t>
  </si>
  <si>
    <t>Prepare operational budgets</t>
  </si>
  <si>
    <t xml:space="preserve">Design </t>
  </si>
  <si>
    <t>Delivery</t>
  </si>
  <si>
    <t xml:space="preserve">Assessment </t>
  </si>
  <si>
    <t>Language and Literacy</t>
  </si>
  <si>
    <t>TAEDES401A</t>
  </si>
  <si>
    <t>Design and develop learning programs</t>
  </si>
  <si>
    <t>TAEDES402A </t>
  </si>
  <si>
    <t>Use training packages and accredited courses to meet client needs</t>
  </si>
  <si>
    <t>TAEDEL301A</t>
  </si>
  <si>
    <t>Provide work skill instruction</t>
  </si>
  <si>
    <t>TAEDEL401A</t>
  </si>
  <si>
    <t>Plan, organise and deliver group-based learning</t>
  </si>
  <si>
    <t>TAEDEL402A</t>
  </si>
  <si>
    <t>Plan, organise and facilitate learning in the workplace</t>
  </si>
  <si>
    <t>BSBCMM401</t>
  </si>
  <si>
    <t>Make a presentation (imported unit)</t>
  </si>
  <si>
    <t>TAELLN411</t>
  </si>
  <si>
    <t>Address adult language literacy and numeracy skills</t>
  </si>
  <si>
    <t>TAEASS401B</t>
  </si>
  <si>
    <t>Plan assessment activities and processes</t>
  </si>
  <si>
    <t>TAEASS402B</t>
  </si>
  <si>
    <t>Assess competence</t>
  </si>
  <si>
    <t>TAEASS403B</t>
  </si>
  <si>
    <t>Participate in assessment validation</t>
  </si>
  <si>
    <t>M7</t>
  </si>
  <si>
    <t>M8</t>
  </si>
  <si>
    <t>The Building Environment</t>
  </si>
  <si>
    <t>Plans and Specs</t>
  </si>
  <si>
    <t xml:space="preserve">Small Business </t>
  </si>
  <si>
    <t>Project Planning</t>
  </si>
  <si>
    <t>Costing and Estimating</t>
  </si>
  <si>
    <t>Manage Construction</t>
  </si>
  <si>
    <t>Commercial Low Rise</t>
  </si>
  <si>
    <t>Residential Low Rise</t>
  </si>
  <si>
    <t>CPCCBC4001A</t>
  </si>
  <si>
    <t>Apply building codes and standards to the construction process for low-rise building projects</t>
  </si>
  <si>
    <t>CPCCBC4009B</t>
  </si>
  <si>
    <t>Apply legal requirements to building and construction projects</t>
  </si>
  <si>
    <t>CPCCBC4002A</t>
  </si>
  <si>
    <t>Manage occupational health and safety in the building and construction workplace</t>
  </si>
  <si>
    <t>CPCCBC4012B</t>
  </si>
  <si>
    <t>Read and interpret plans and specifications</t>
  </si>
  <si>
    <t>CPCCBC4020A</t>
  </si>
  <si>
    <t>Build thermally efficient and sustainable structures</t>
  </si>
  <si>
    <t>Manage small business finances</t>
  </si>
  <si>
    <t>CPCCBC4005A</t>
  </si>
  <si>
    <t>Produce labour and material schedules for ordering</t>
  </si>
  <si>
    <t>CPCCBC4006B</t>
  </si>
  <si>
    <t>Select, procure and store construction materials for low rise projects</t>
  </si>
  <si>
    <t>CPCCBC4004A</t>
  </si>
  <si>
    <t>Identify and produce estimated costs for building and construction projects</t>
  </si>
  <si>
    <t>CPCCBC5005A</t>
  </si>
  <si>
    <t>Select and manage building and construction contractors</t>
  </si>
  <si>
    <t>CPCCBC4007A</t>
  </si>
  <si>
    <t>Plan building or construction work</t>
  </si>
  <si>
    <t>CPCCBC4003A</t>
  </si>
  <si>
    <t>Select and prepare a construction contract</t>
  </si>
  <si>
    <t>CPCCBC4008B</t>
  </si>
  <si>
    <t>Conduct on-site supervision of building and construction projects</t>
  </si>
  <si>
    <t>CPCCBC4011B</t>
  </si>
  <si>
    <t>Apply structural principles to commercial low rise constructions</t>
  </si>
  <si>
    <t>CPCCBC4010B</t>
  </si>
  <si>
    <t>Apply structural principles to residential low rise constructions</t>
  </si>
  <si>
    <t>CPC40110 Building and Construction (Building)</t>
  </si>
  <si>
    <t>CPC40912 Certificate IV in Plumbing</t>
  </si>
  <si>
    <t>Work Health Safety</t>
  </si>
  <si>
    <t>Planning</t>
  </si>
  <si>
    <t>Managing and running a business</t>
  </si>
  <si>
    <t>Drainage</t>
  </si>
  <si>
    <t>Sanitary</t>
  </si>
  <si>
    <t>Gas</t>
  </si>
  <si>
    <t>Roofing</t>
  </si>
  <si>
    <t>Water</t>
  </si>
  <si>
    <t xml:space="preserve">Identify hazards and assess OHS risks </t>
  </si>
  <si>
    <t>Carry out work-based risk control processes</t>
  </si>
  <si>
    <t>CPCPCM4012A</t>
  </si>
  <si>
    <t>Estimate and cost work</t>
  </si>
  <si>
    <t>Monitor and manage small business operations</t>
  </si>
  <si>
    <t>Create and use spreadsheets</t>
  </si>
  <si>
    <t>CPCPDR4011B</t>
  </si>
  <si>
    <t>Design and size sanitary drainage systems</t>
  </si>
  <si>
    <t>CPCPDR4012B</t>
  </si>
  <si>
    <t>Design and size stormwater drainage systems</t>
  </si>
  <si>
    <t>CPCPDR4013B</t>
  </si>
  <si>
    <t>Design and size domestic treatment plant disposal systems</t>
  </si>
  <si>
    <t>CPCPSN4011B</t>
  </si>
  <si>
    <t>Design and size sanitary plumbing systems</t>
  </si>
  <si>
    <t>CPCPGS4011C</t>
  </si>
  <si>
    <t>Design and size consumer gas installations</t>
  </si>
  <si>
    <t>CPCPRF4011B</t>
  </si>
  <si>
    <t>Design and size roof drainage systems</t>
  </si>
  <si>
    <t>CPCPWT4011B</t>
  </si>
  <si>
    <t>Design and size heated and cold water services and systems</t>
  </si>
  <si>
    <t>CHC50113 Diploma of Early Childhood Education and Care</t>
  </si>
  <si>
    <t>Communicating using social media</t>
  </si>
  <si>
    <t>M9</t>
  </si>
  <si>
    <t>M10</t>
  </si>
  <si>
    <t>M11</t>
  </si>
  <si>
    <t>M12</t>
  </si>
  <si>
    <t>M13</t>
  </si>
  <si>
    <t>M14</t>
  </si>
  <si>
    <t>Developing Cultural Competence</t>
  </si>
  <si>
    <t>Health and Safety</t>
  </si>
  <si>
    <t>Play Learning and Development 1</t>
  </si>
  <si>
    <t>Pedagogy and Practice 1</t>
  </si>
  <si>
    <t>Understanding Wellbeing</t>
  </si>
  <si>
    <t>Understanding relationships with Children</t>
  </si>
  <si>
    <t>Frameworks</t>
  </si>
  <si>
    <t>Developing Collaborative Partnerships</t>
  </si>
  <si>
    <t>Demonstrating Leadership 1</t>
  </si>
  <si>
    <t>Demonstrating Leadership 2</t>
  </si>
  <si>
    <t>Pedagogy and Practice 2</t>
  </si>
  <si>
    <t>Play Learning and Development 2</t>
  </si>
  <si>
    <t>Demonstrating Professional identity</t>
  </si>
  <si>
    <t>BSBCMM101</t>
  </si>
  <si>
    <t>Apply basic communication skills</t>
  </si>
  <si>
    <t>ICTWEB201</t>
  </si>
  <si>
    <t>Use social media tools for collaboration and engagement</t>
  </si>
  <si>
    <t xml:space="preserve">CHCECE001 </t>
  </si>
  <si>
    <t xml:space="preserve">Develop cultural competence </t>
  </si>
  <si>
    <t>CHCDIV002</t>
  </si>
  <si>
    <t>Promote Aboriginal and/or Torres Strait Islander cultural safety</t>
  </si>
  <si>
    <t>CHCECE002</t>
  </si>
  <si>
    <t>HLTWHS003</t>
  </si>
  <si>
    <t xml:space="preserve">CHCECE018 </t>
  </si>
  <si>
    <t>Nurture creativity in children</t>
  </si>
  <si>
    <t>CHCECE022</t>
  </si>
  <si>
    <t>Promote children's agency</t>
  </si>
  <si>
    <t>CHCECE023</t>
  </si>
  <si>
    <t>Analyse information to inform learning</t>
  </si>
  <si>
    <t xml:space="preserve">CHCECE003 </t>
  </si>
  <si>
    <t xml:space="preserve">Provide care for children </t>
  </si>
  <si>
    <t xml:space="preserve">CHCECE004 </t>
  </si>
  <si>
    <t>Promote and provide healthy food and drinks</t>
  </si>
  <si>
    <t xml:space="preserve">CHCECE005 </t>
  </si>
  <si>
    <t>Provide care for babies and toddlers</t>
  </si>
  <si>
    <t>CHCECE007</t>
  </si>
  <si>
    <t>Develop positive and respectful relationships with children</t>
  </si>
  <si>
    <t xml:space="preserve">CHCECE009 </t>
  </si>
  <si>
    <t xml:space="preserve">Use an approved learning framework to guide practice </t>
  </si>
  <si>
    <t>CHCLEG001</t>
  </si>
  <si>
    <t>Work legally and ethically</t>
  </si>
  <si>
    <t xml:space="preserve">CHCPRT001 </t>
  </si>
  <si>
    <t>Identify and respond to children and young people at risk</t>
  </si>
  <si>
    <t>CHCECE020</t>
  </si>
  <si>
    <t>Establish and implement plans for developing cooperative behaviour</t>
  </si>
  <si>
    <t>CHCECE021</t>
  </si>
  <si>
    <t>Implement strategies for the inclusion of all children</t>
  </si>
  <si>
    <t>CHCECE026</t>
  </si>
  <si>
    <t>Work in partnership with families to provide appropriate education and care for children</t>
  </si>
  <si>
    <t>CHCECE016</t>
  </si>
  <si>
    <t>Establish and maintain a safe and healthy environment for children</t>
  </si>
  <si>
    <t>CHCECE019</t>
  </si>
  <si>
    <t>CHCECE025</t>
  </si>
  <si>
    <t>Embed sustainable practices in service operations</t>
  </si>
  <si>
    <t>CHCMGT003</t>
  </si>
  <si>
    <t>Lead the work team</t>
  </si>
  <si>
    <t>CHCECE024</t>
  </si>
  <si>
    <t>Design and Implement the curriculum to foster children’s learning and development</t>
  </si>
  <si>
    <t>CHCECE017</t>
  </si>
  <si>
    <t>CHCPRP003</t>
  </si>
  <si>
    <t>Reflect on and improve professional practice</t>
  </si>
  <si>
    <t>CHC43115 -  Certificate IV in Disability</t>
  </si>
  <si>
    <t>Facilitate the empowerment of people with disability</t>
  </si>
  <si>
    <t>Empowering people with disability</t>
  </si>
  <si>
    <t>CHCDIS007</t>
  </si>
  <si>
    <t>Inclusive Practices</t>
  </si>
  <si>
    <t>Communication</t>
  </si>
  <si>
    <t>Belonging to a community</t>
  </si>
  <si>
    <t>Health and wellbeing</t>
  </si>
  <si>
    <t>Managing autism spectrum disorder</t>
  </si>
  <si>
    <t>Supporting the individual</t>
  </si>
  <si>
    <t>CHCLEG003</t>
  </si>
  <si>
    <t>HLTWHS002</t>
  </si>
  <si>
    <t>Work with diverse people</t>
  </si>
  <si>
    <t>Follow safe work practices for direct client care</t>
  </si>
  <si>
    <t>CHCDIS008</t>
  </si>
  <si>
    <t>CHCDIS009</t>
  </si>
  <si>
    <t>Facilitate community participation and social inclusion</t>
  </si>
  <si>
    <t>Facilitate ongoing skills development using a person-centred approach</t>
  </si>
  <si>
    <t>CHCDIS004</t>
  </si>
  <si>
    <t>Communicate using augmentative and alternative communication strategies</t>
  </si>
  <si>
    <t>HLTAAP001</t>
  </si>
  <si>
    <t>Provide person-centred services to people with disability with complex needs</t>
  </si>
  <si>
    <t>Recognise healthy body systems</t>
  </si>
  <si>
    <t>CHCDIS002</t>
  </si>
  <si>
    <t>Support individuals with autism spectrum disorder</t>
  </si>
  <si>
    <t>Follow established person-centred behaviour supports</t>
  </si>
  <si>
    <t>CHCDIS005</t>
  </si>
  <si>
    <t>Develop and provide person-centred service responses</t>
  </si>
  <si>
    <t>Provide individual suppport</t>
  </si>
  <si>
    <t>CHCDIS010</t>
  </si>
  <si>
    <t>Student contact hours*</t>
  </si>
  <si>
    <t>Number of modules*</t>
  </si>
  <si>
    <t>Units of competency*</t>
  </si>
  <si>
    <t xml:space="preserve">*Note: In order to complete the Diploma of Alcohol and Other Drugs,  you will need to also complete the following first aid course - HLTAID003 Provide first aid. </t>
  </si>
  <si>
    <t>This is not provided in an online environment but we will assist you to enrol in the appropriate first aid course</t>
  </si>
  <si>
    <t>Note: A number of these modules will require work placement in order to complete your qualification. This information can be found in the course details section of our website</t>
  </si>
  <si>
    <t>Diversity</t>
  </si>
  <si>
    <t>Assessing AOD client needs</t>
  </si>
  <si>
    <t>Intervention and relapse prevention</t>
  </si>
  <si>
    <t>Advanced interventions</t>
  </si>
  <si>
    <t>Working in the AOD sector</t>
  </si>
  <si>
    <t>Case management</t>
  </si>
  <si>
    <t>Professional Practice</t>
  </si>
  <si>
    <t>CHCDIV001</t>
  </si>
  <si>
    <t>CHCCOM006</t>
  </si>
  <si>
    <t>CHCDEV001</t>
  </si>
  <si>
    <t>CHCAOD004</t>
  </si>
  <si>
    <t>CHCCCS004</t>
  </si>
  <si>
    <t>CHCMHS005</t>
  </si>
  <si>
    <t>CHCAOD001</t>
  </si>
  <si>
    <t>CHCMHS002</t>
  </si>
  <si>
    <t>CHCAOD006</t>
  </si>
  <si>
    <t>CHCAOD007</t>
  </si>
  <si>
    <t>CHCAOD008</t>
  </si>
  <si>
    <t>CHCAOD009</t>
  </si>
  <si>
    <t>CHCMHS007</t>
  </si>
  <si>
    <t>CHCADV005</t>
  </si>
  <si>
    <t>CHCMHS003</t>
  </si>
  <si>
    <t>CHCPRP002</t>
  </si>
  <si>
    <t>CHCCSM005</t>
  </si>
  <si>
    <t>CHCPOL003</t>
  </si>
  <si>
    <t>Establish and manage client relationships</t>
  </si>
  <si>
    <t>Confirm client developmental status</t>
  </si>
  <si>
    <t>Assess needs of client with alcohol and other drugs issues</t>
  </si>
  <si>
    <t>Assess co-existing needs</t>
  </si>
  <si>
    <t>Provide services to people with co-existing mental health and alcohol and other drugs issues</t>
  </si>
  <si>
    <t>Work in an alcohol and other drugs context</t>
  </si>
  <si>
    <t>Establish self-directed recovery relationships</t>
  </si>
  <si>
    <t>Provide interventions for people with alcohol and other drugs issues</t>
  </si>
  <si>
    <t>Provide advanced interventions to meet the needs of clients with alcohol and other drugs issues</t>
  </si>
  <si>
    <t>Develop and review individual alcohol and other drugs treatment plans</t>
  </si>
  <si>
    <t>Work effectively in trauma informed care</t>
  </si>
  <si>
    <t>Provide systems advocacy services</t>
  </si>
  <si>
    <t>Provide recovery oriented mental health services</t>
  </si>
  <si>
    <t>Collaborate in professional practice</t>
  </si>
  <si>
    <t>Develop, facilitate and review all aspects of case management</t>
  </si>
  <si>
    <t>Research and apply evidence to practice</t>
  </si>
  <si>
    <t>CHC53315 Diploma of Mental Health</t>
  </si>
  <si>
    <t>Clients and trauma</t>
  </si>
  <si>
    <t>Mental Health and Wellbeing</t>
  </si>
  <si>
    <t>Care and advocacy</t>
  </si>
  <si>
    <t>CHCMHS013</t>
  </si>
  <si>
    <t>Implement trauma informed care</t>
  </si>
  <si>
    <t>CHCMHS011</t>
  </si>
  <si>
    <t>Assess and promote social, emotional and physical wellbeing</t>
  </si>
  <si>
    <t>CHCMHS012</t>
  </si>
  <si>
    <t>Provide support to develop wellness plans and advanced directives</t>
  </si>
  <si>
    <t>CHCMHS009</t>
  </si>
  <si>
    <t>Provide early intervention, health prevention and promotion programs</t>
  </si>
  <si>
    <t>CHCMHS010</t>
  </si>
  <si>
    <t>Implement recovery oriented approaches to complexity</t>
  </si>
  <si>
    <t>CHCMHS004</t>
  </si>
  <si>
    <t>Work collaboratively with the care network and other services</t>
  </si>
  <si>
    <t>HLTWHS004</t>
  </si>
  <si>
    <t>Tax Agent Skill Set (260 nominal hours)</t>
  </si>
  <si>
    <t>Tax for Legal entities</t>
  </si>
  <si>
    <t>Commercial Law</t>
  </si>
  <si>
    <t>N/A</t>
  </si>
  <si>
    <t>FNSACC601</t>
  </si>
  <si>
    <t>FNSTPB503</t>
  </si>
  <si>
    <t>Prepare and administer tax documentation for legal entities</t>
  </si>
  <si>
    <t>Apply legal principles in consumer and contract law</t>
  </si>
  <si>
    <t>FNSTPB504</t>
  </si>
  <si>
    <t>FNSTPB505</t>
  </si>
  <si>
    <t>Apply legal principles in corporations and trusts law</t>
  </si>
  <si>
    <t>Apply legal principles in property law</t>
  </si>
  <si>
    <t>Please note:The Tax Agent Skill Set is only available as a Full Fee course option to students.</t>
  </si>
  <si>
    <r>
      <t xml:space="preserve">Establish and maintain a payroll system**                 </t>
    </r>
    <r>
      <rPr>
        <sz val="14"/>
        <color rgb="FF0070C0"/>
        <rFont val="Calibri"/>
        <family val="2"/>
        <scheme val="minor"/>
      </rPr>
      <t xml:space="preserve"> (Unit forms BAS agent registration Skill Set)</t>
    </r>
  </si>
  <si>
    <r>
      <t xml:space="preserve">Carry out business activity and instalment activity statement tasks**                                             </t>
    </r>
    <r>
      <rPr>
        <sz val="14"/>
        <color rgb="FF0070C0"/>
        <rFont val="Calibri"/>
        <family val="2"/>
        <scheme val="minor"/>
      </rPr>
      <t xml:space="preserve"> (Unit forms BAS agent registration Skill Set)</t>
    </r>
  </si>
  <si>
    <t>Use communication to build relationships</t>
  </si>
  <si>
    <r>
      <t xml:space="preserve">M2                                     </t>
    </r>
    <r>
      <rPr>
        <sz val="14"/>
        <color rgb="FF0070C0"/>
        <rFont val="Calibri"/>
        <family val="2"/>
        <scheme val="minor"/>
      </rPr>
      <t>(needs to be completed to apply for VBA license)</t>
    </r>
  </si>
  <si>
    <t xml:space="preserve">CHC53215  Diploma of  Alcohol &amp; Other Drugs </t>
  </si>
  <si>
    <t>Manage operational plan                (bridging needed)</t>
  </si>
  <si>
    <t>Manage workforce planning                             (CT available)</t>
  </si>
  <si>
    <t>Manage quality customer service                     (CT available)</t>
  </si>
  <si>
    <t>Manage people performance            (CT available)</t>
  </si>
  <si>
    <t>CHC53315 CHC53215 Diploma of Mental Health &amp; Alcohol and Other Drugs (Dual)</t>
  </si>
  <si>
    <t>CHCCOM002</t>
  </si>
  <si>
    <t xml:space="preserve">Facilitate continuous improvement </t>
  </si>
  <si>
    <t>BSBMGT516</t>
  </si>
  <si>
    <t>Recovery in Mental Health</t>
  </si>
  <si>
    <t>Promotion and prevention strategies</t>
  </si>
  <si>
    <t>CHCEDU001</t>
  </si>
  <si>
    <t>Provide community focused health promotion and prevention strategies</t>
  </si>
  <si>
    <t>Dual Diagnosis</t>
  </si>
  <si>
    <t>Projects and risk</t>
  </si>
  <si>
    <t>CHCCSL001</t>
  </si>
  <si>
    <t xml:space="preserve"> Recovery in mental health</t>
  </si>
  <si>
    <t xml:space="preserve">Implement recovery oriented approaches to complexity  </t>
  </si>
  <si>
    <t xml:space="preserve">Provide community focused health promotion and prevention strategies  </t>
  </si>
  <si>
    <t xml:space="preserve">Establish and confirm the counselling relationship   </t>
  </si>
  <si>
    <t>Projects and risks</t>
  </si>
  <si>
    <t xml:space="preserve">Work collaboratively with the care network and other services  </t>
  </si>
  <si>
    <t>Establish and confirm the counselling relationship</t>
  </si>
  <si>
    <t xml:space="preserve">Develop, facilitate and review all aspects of case management </t>
  </si>
  <si>
    <t>Promotion, Prevention and Advocacy</t>
  </si>
  <si>
    <t xml:space="preserve">Assess co-existing needs </t>
  </si>
  <si>
    <t xml:space="preserve">Work effectively in trauma informed care </t>
  </si>
  <si>
    <t>Case Management</t>
  </si>
  <si>
    <t xml:space="preserve">Establish and confirm the counselling relationship </t>
  </si>
  <si>
    <t>Clients and Trauma</t>
  </si>
  <si>
    <t>Mental Health ans Wellbeing</t>
  </si>
  <si>
    <t>Care and Advocacy</t>
  </si>
  <si>
    <t>Andanced Interventions</t>
  </si>
  <si>
    <t>Relating to trauma and co-existing needs</t>
  </si>
  <si>
    <t>Reflect on and improve own professional practice</t>
  </si>
  <si>
    <t xml:space="preserve">Reflect on and improve own professional practice </t>
  </si>
  <si>
    <t>CHCCCS015</t>
  </si>
  <si>
    <t>CHCCCS024</t>
  </si>
  <si>
    <t>BSBSUS401</t>
  </si>
  <si>
    <t>Develop strategies for alcohol and other drugs relapse prevention and management</t>
  </si>
  <si>
    <t>BSB50415 Diploma of Business Administration</t>
  </si>
  <si>
    <t>BSB42615 Certificate IV in New Small Business</t>
  </si>
  <si>
    <t>BSBWOR404</t>
  </si>
  <si>
    <t>Develop work priorities</t>
  </si>
  <si>
    <t>Design and develop assessment tools</t>
  </si>
  <si>
    <t>TAEASS502</t>
  </si>
  <si>
    <t xml:space="preserve">All new students can commence this course on full fee price for 2017 </t>
  </si>
  <si>
    <t>TAE40110 Certificate IV in Training and Assessment - Continuing students only - New students cannot enrol in this course in 2017</t>
  </si>
  <si>
    <t xml:space="preserve">TAE40116 Certificate IV in Training and Assessment </t>
  </si>
  <si>
    <t xml:space="preserve">BSB40415 Certificate IV in Small Business Management - Please note VTG and Concession fee rates this program are only available for continuing students </t>
  </si>
  <si>
    <t>Con. Price for continuing students only</t>
  </si>
  <si>
    <r>
      <t xml:space="preserve">VTG price </t>
    </r>
    <r>
      <rPr>
        <b/>
        <sz val="16"/>
        <color rgb="FFFF0000"/>
        <rFont val="Calibri"/>
        <family val="2"/>
        <scheme val="minor"/>
      </rPr>
      <t>for continuing students only</t>
    </r>
  </si>
  <si>
    <r>
      <t xml:space="preserve">Con. Price </t>
    </r>
    <r>
      <rPr>
        <b/>
        <sz val="16"/>
        <color rgb="FFFF0000"/>
        <rFont val="Calibri"/>
        <family val="2"/>
        <scheme val="minor"/>
      </rPr>
      <t>for continuing students only</t>
    </r>
  </si>
  <si>
    <t>Con. Price continuing students only</t>
  </si>
  <si>
    <t>TAEASS401</t>
  </si>
  <si>
    <t>TAEASS403</t>
  </si>
  <si>
    <t>Awareness in the workplace</t>
  </si>
  <si>
    <t>BSBSMB405</t>
  </si>
  <si>
    <t>BSBITU202</t>
  </si>
  <si>
    <t>Max payable  hours</t>
  </si>
  <si>
    <t>SFF cost per contact hour</t>
  </si>
  <si>
    <t>SFF concession rate per contact hour</t>
  </si>
  <si>
    <t>SFF price</t>
  </si>
  <si>
    <t xml:space="preserve">Please note: Full-fee paying and SFF eligible students who are successfully assessed as meeting the requirements for RPL for a particular module will be entitled to a 50 percent discount on the price above for that module. </t>
  </si>
  <si>
    <t>SFF price continuing students only</t>
  </si>
  <si>
    <t xml:space="preserve">BSB40515 Certificate IV in Business Administration SFF and Concession fee rates only available for continuing students in this program </t>
  </si>
  <si>
    <t>SFF price for continuing students only</t>
  </si>
  <si>
    <t>2018   full-fee course cost</t>
  </si>
  <si>
    <t>2018   SFF eligible student course cost</t>
  </si>
  <si>
    <t>2018   SFF concession eligible student course cost</t>
  </si>
  <si>
    <t>TAEDEL404</t>
  </si>
  <si>
    <t>BSBSMB406</t>
  </si>
  <si>
    <t>Prepare tax documentation for Individuals</t>
  </si>
  <si>
    <t>CHC43015 -  Certificate IV in Ageing Support</t>
  </si>
  <si>
    <t>CHCCOM005</t>
  </si>
  <si>
    <t>Communicate and work in health or community services</t>
  </si>
  <si>
    <t>Manage legal and ethical compliance</t>
  </si>
  <si>
    <t>CHCCCS023</t>
  </si>
  <si>
    <t>CHCCCS011</t>
  </si>
  <si>
    <t>Support independence and well being</t>
  </si>
  <si>
    <t xml:space="preserve">Recognise healthy body systems </t>
  </si>
  <si>
    <t>Meet personal support needs</t>
  </si>
  <si>
    <t>CHCAGE001</t>
  </si>
  <si>
    <t>CHCAGE005</t>
  </si>
  <si>
    <t>CHCPAL001</t>
  </si>
  <si>
    <t>Facilitate the empowerment of older people</t>
  </si>
  <si>
    <t>Provide support to people living with dementia</t>
  </si>
  <si>
    <t>Deliver care services using a palliative approach</t>
  </si>
  <si>
    <t>CHCADV001</t>
  </si>
  <si>
    <t>CHCCCS025</t>
  </si>
  <si>
    <t>Facilitate the interests and rights of clients</t>
  </si>
  <si>
    <t>Support relationships with carers and families</t>
  </si>
  <si>
    <t>CHCCCS006</t>
  </si>
  <si>
    <t>CHCCCS021</t>
  </si>
  <si>
    <t>CHCPRP001</t>
  </si>
  <si>
    <t>Facilitate individual service planning and delivery</t>
  </si>
  <si>
    <t>Respond to suspected abuse</t>
  </si>
  <si>
    <t>Develop and maintain networks and collaborative partnerships</t>
  </si>
  <si>
    <t>CHCAGE004</t>
  </si>
  <si>
    <t>CHCAGE002</t>
  </si>
  <si>
    <t>CHCAGE003</t>
  </si>
  <si>
    <t>Implement interventions with older people at risk</t>
  </si>
  <si>
    <t>Implement falls prevention strategies</t>
  </si>
  <si>
    <t>Coordinate services for older people</t>
  </si>
  <si>
    <t>Student Contact Hours</t>
  </si>
  <si>
    <t>Provide individualised support</t>
  </si>
  <si>
    <t>CHCHCS001</t>
  </si>
  <si>
    <t>Provide home and community support services</t>
  </si>
  <si>
    <t>CHC33015 -  Certificate III in Individual Support (Ageing/Home &amp; Community)</t>
  </si>
  <si>
    <t>CHCDIS001</t>
  </si>
  <si>
    <t>Contribute to ongoing skills development using a strengths-based approach</t>
  </si>
  <si>
    <t>CHCDIS003</t>
  </si>
  <si>
    <t>Support community participation and social inclusion</t>
  </si>
  <si>
    <t>2018  SFF eligible student course cost</t>
  </si>
  <si>
    <t>2018  SFF concession eligible student course cost</t>
  </si>
  <si>
    <t>Individual support</t>
  </si>
  <si>
    <t>Applying a strengths based approach</t>
  </si>
  <si>
    <t>Empowering people with a disability</t>
  </si>
  <si>
    <t>Ageing support</t>
  </si>
  <si>
    <t>Home and community support</t>
  </si>
  <si>
    <t>Supporting independence</t>
  </si>
  <si>
    <t>Individual service planning</t>
  </si>
  <si>
    <t>Supporting older people at risk</t>
  </si>
  <si>
    <t xml:space="preserve"> Full-fee paying and SFF eligible students who are successfully assessed as meeting the requirements for RPL for a particular module will be entitled to a 50 percent discount on the price above for that module. </t>
  </si>
  <si>
    <t>Please Note: A number of these modules will require work placement in order to complete your qualification. This information can be found in the course details section of our website</t>
  </si>
  <si>
    <t>CHC33015 -  Certificate III in Individual Support (Disability)</t>
  </si>
  <si>
    <t xml:space="preserve">FNSACC412 </t>
  </si>
  <si>
    <t>FNSACC312</t>
  </si>
  <si>
    <t>FNSACC416</t>
  </si>
  <si>
    <t>FNSACC311</t>
  </si>
  <si>
    <t>FNSTPB401</t>
  </si>
  <si>
    <t>Complete business activity and instalment activity statements 1</t>
  </si>
  <si>
    <t>FNSTPB402</t>
  </si>
  <si>
    <t xml:space="preserve"> Establish and maintain payroll systems1</t>
  </si>
  <si>
    <t>FNSACC413</t>
  </si>
  <si>
    <t>Make decisions in a legal context</t>
  </si>
  <si>
    <t>FNSACC408</t>
  </si>
  <si>
    <t>Work effectively in the accounting and bookkeeping industry</t>
  </si>
  <si>
    <t>BSBSMB412</t>
  </si>
  <si>
    <t>Introduce cloud computing into business operations</t>
  </si>
  <si>
    <t>Business operations</t>
  </si>
  <si>
    <t>Legal and tax requirements</t>
  </si>
  <si>
    <t xml:space="preserve">FNS50217 Diploma of Accounting </t>
  </si>
  <si>
    <t>FNSACC511</t>
  </si>
  <si>
    <t>FNSACC514</t>
  </si>
  <si>
    <t>FNSACC517</t>
  </si>
  <si>
    <t>FNSACC516</t>
  </si>
  <si>
    <t>FNSACC513</t>
  </si>
  <si>
    <t>FNSACC512</t>
  </si>
  <si>
    <t>FNS40217 Certificate IV in Accounting and Bookkeeping</t>
  </si>
  <si>
    <t>BSBOHS403B</t>
  </si>
  <si>
    <t>CPCPCM4011A</t>
  </si>
  <si>
    <t>Provide leadership across the organisation</t>
  </si>
  <si>
    <t>Manage human resource services</t>
  </si>
  <si>
    <t>Develop and manage performance management processes</t>
  </si>
  <si>
    <t>Ensure the health and safety of Children</t>
  </si>
  <si>
    <t>Maintain work health and safety</t>
  </si>
  <si>
    <t>Foster the holistic development and wellbeing of the child in early childhood</t>
  </si>
  <si>
    <t>Assess needs of clients with alcohol and other drugs issues</t>
  </si>
  <si>
    <t>Manage work health and safety</t>
  </si>
  <si>
    <t xml:space="preserve">Manage work health and safety </t>
  </si>
  <si>
    <t>Facilitate compliance in an education care and service</t>
  </si>
  <si>
    <t>Please Note: A number of these modules will require work placement in order to complete your qualification. This information can be found in the course details section of our website. For completion First Aid HLTAID003 is required</t>
  </si>
  <si>
    <t>CHCEDS002</t>
  </si>
  <si>
    <t>Assist implementation of planned educational programs</t>
  </si>
  <si>
    <t>CHCEDS001</t>
  </si>
  <si>
    <t>Comply with legislative, policy and industrial requirements in the education environment</t>
  </si>
  <si>
    <t>CHCPRT001</t>
  </si>
  <si>
    <t>HLTWHS001</t>
  </si>
  <si>
    <t>Participate in workplace health and safety</t>
  </si>
  <si>
    <t>Contribute to the health and safety of students</t>
  </si>
  <si>
    <t>CHCECE006</t>
  </si>
  <si>
    <t>Support behaviour of children and young people</t>
  </si>
  <si>
    <t>CHCEDS018</t>
  </si>
  <si>
    <t>Support students with additional needs in the classroom environment</t>
  </si>
  <si>
    <t>CHCEDS025</t>
  </si>
  <si>
    <t>Facilitate learning for students with disabilities</t>
  </si>
  <si>
    <t>CHCEDS003</t>
  </si>
  <si>
    <t>Contribute to student education in all developmental domains</t>
  </si>
  <si>
    <t>CHCEDS005</t>
  </si>
  <si>
    <t>Support the development of literacy and oral language skills</t>
  </si>
  <si>
    <t>CHCEDS006</t>
  </si>
  <si>
    <t>CHCEDS004</t>
  </si>
  <si>
    <t>Contribute to organisation and management of classroom or centre</t>
  </si>
  <si>
    <t>CHCEDS012</t>
  </si>
  <si>
    <t>Set up and sustain individual and small group learning areas</t>
  </si>
  <si>
    <t>CHCEDS007</t>
  </si>
  <si>
    <t>Work effectively with students and colleagues</t>
  </si>
  <si>
    <t>CHC43315  -  Certificate IV in Mental Health</t>
  </si>
  <si>
    <t>CHC30213 -  Certificate III in Education Support</t>
  </si>
  <si>
    <t>Supporting     Self advocacy</t>
  </si>
  <si>
    <t>Working with culturally diverse people</t>
  </si>
  <si>
    <t>Working legally, ethically and safely </t>
  </si>
  <si>
    <t>Working with clients at risk</t>
  </si>
  <si>
    <t>Care and recovery relationships</t>
  </si>
  <si>
    <t>Supporting clients with complex needs</t>
  </si>
  <si>
    <t>Interventions and recovery</t>
  </si>
  <si>
    <t>CHCMHS008</t>
  </si>
  <si>
    <t>Promote and facilitate self-advocacy</t>
  </si>
  <si>
    <t>CHCCCS003</t>
  </si>
  <si>
    <t>Increase the safety of individuals at risk of suicide</t>
  </si>
  <si>
    <t xml:space="preserve">Work collaboratively with the care network and other services </t>
  </si>
  <si>
    <t xml:space="preserve">Provide recovery oriented mental health services </t>
  </si>
  <si>
    <t>CHCCSM004</t>
  </si>
  <si>
    <t>Coordinate complex case requirements</t>
  </si>
  <si>
    <t>CHCCCS014</t>
  </si>
  <si>
    <t>Provide brief interventions</t>
  </si>
  <si>
    <r>
      <t xml:space="preserve">Working in health and community services                         </t>
    </r>
    <r>
      <rPr>
        <sz val="14"/>
        <color theme="1" tint="0.34998626667073579"/>
        <rFont val="Calibri"/>
        <family val="2"/>
        <scheme val="minor"/>
      </rPr>
      <t>5 weeks</t>
    </r>
  </si>
  <si>
    <r>
      <t xml:space="preserve">Working safely, legally and ethically                      </t>
    </r>
    <r>
      <rPr>
        <sz val="14"/>
        <color theme="1" tint="0.34998626667073579"/>
        <rFont val="Calibri"/>
        <family val="2"/>
        <scheme val="minor"/>
      </rPr>
      <t xml:space="preserve"> 5 weeks</t>
    </r>
  </si>
  <si>
    <r>
      <t xml:space="preserve">Healthy body systems                                </t>
    </r>
    <r>
      <rPr>
        <sz val="14"/>
        <color theme="1" tint="0.34998626667073579"/>
        <rFont val="Calibri"/>
        <family val="2"/>
        <scheme val="minor"/>
      </rPr>
      <t>5 weeks</t>
    </r>
  </si>
  <si>
    <t xml:space="preserve">CHCEDS017 </t>
  </si>
  <si>
    <r>
      <t xml:space="preserve">Support students with additional needs                          </t>
    </r>
    <r>
      <rPr>
        <sz val="14"/>
        <color theme="1" tint="0.34998626667073579"/>
        <rFont val="Calibri"/>
        <family val="2"/>
        <scheme val="minor"/>
      </rPr>
      <t xml:space="preserve">  10 weeks</t>
    </r>
  </si>
  <si>
    <t>BSBWRK520</t>
  </si>
  <si>
    <t>Support the development of numeracy skills</t>
  </si>
  <si>
    <t>FNSACC405</t>
  </si>
  <si>
    <t>Maintain inventory records</t>
  </si>
  <si>
    <t>FNSACC414</t>
  </si>
  <si>
    <t>Prepare financial statements for non-reporting entities</t>
  </si>
  <si>
    <t>Work Effectively in the Accounting and bookkeeping industry</t>
  </si>
  <si>
    <t xml:space="preserve">Prepeare finanacial statements for for non reporting entities </t>
  </si>
  <si>
    <t xml:space="preserve">BSB50618 Diploma of Human Resources Management </t>
  </si>
  <si>
    <r>
      <t>Student health and safety                       10</t>
    </r>
    <r>
      <rPr>
        <sz val="14"/>
        <color theme="1" tint="0.249977111117893"/>
        <rFont val="Calibri"/>
        <family val="2"/>
        <scheme val="minor"/>
      </rPr>
      <t xml:space="preserve"> weeks</t>
    </r>
  </si>
  <si>
    <t>Work in a Diverse environment                         10 weeks</t>
  </si>
  <si>
    <r>
      <t xml:space="preserve">Work with students in the classroom                       </t>
    </r>
    <r>
      <rPr>
        <sz val="14"/>
        <color theme="1" tint="0.249977111117893"/>
        <rFont val="Calibri"/>
        <family val="2"/>
        <scheme val="minor"/>
      </rPr>
      <t xml:space="preserve"> 10 weeks</t>
    </r>
  </si>
  <si>
    <r>
      <t>Supporting Student Behaviour                          10</t>
    </r>
    <r>
      <rPr>
        <sz val="14"/>
        <color theme="1" tint="0.34998626667073579"/>
        <rFont val="Calibri"/>
        <family val="2"/>
        <scheme val="minor"/>
      </rPr>
      <t xml:space="preserve"> weeks</t>
    </r>
  </si>
  <si>
    <r>
      <t>Provide support in the classroom                   1</t>
    </r>
    <r>
      <rPr>
        <sz val="14"/>
        <color theme="1" tint="0.34998626667073579"/>
        <rFont val="Calibri"/>
        <family val="2"/>
        <scheme val="minor"/>
      </rPr>
      <t>0 weeks</t>
    </r>
  </si>
  <si>
    <r>
      <t xml:space="preserve">Support literacy and numeracy skills                           </t>
    </r>
    <r>
      <rPr>
        <sz val="14"/>
        <color theme="1" tint="0.34998626667073579"/>
        <rFont val="Calibri"/>
        <family val="2"/>
        <scheme val="minor"/>
      </rPr>
      <t xml:space="preserve">  10 weeks</t>
    </r>
  </si>
  <si>
    <t>TAEDES401</t>
  </si>
  <si>
    <t>TAEDEL401</t>
  </si>
  <si>
    <t>TAEDEL402</t>
  </si>
  <si>
    <t>TAEASS402</t>
  </si>
  <si>
    <t>TAEDES402</t>
  </si>
  <si>
    <t>TAEDEL301</t>
  </si>
  <si>
    <t>Provide workskill instruction</t>
  </si>
  <si>
    <t>Cultural safety                                      5 weeks</t>
  </si>
  <si>
    <r>
      <t xml:space="preserve">Managing safely, legally and ethically                      </t>
    </r>
    <r>
      <rPr>
        <sz val="14"/>
        <color theme="1" tint="0.34998626667073579"/>
        <rFont val="Calibri"/>
        <family val="2"/>
        <scheme val="minor"/>
      </rPr>
      <t xml:space="preserve"> 6 weeks</t>
    </r>
  </si>
  <si>
    <t>Children and young people at risk at risk                                          5 weeks</t>
  </si>
  <si>
    <t>Working legally, ethically and safely</t>
  </si>
  <si>
    <t>Key principles in community services</t>
  </si>
  <si>
    <t>Assessing co-existing needs</t>
  </si>
  <si>
    <t>Communication skills in community services</t>
  </si>
  <si>
    <t>Working collaboratively with diverse people and networks</t>
  </si>
  <si>
    <t>Recognise and respond appropriately to domestic and family violence</t>
  </si>
  <si>
    <t xml:space="preserve">CHCLEG001 </t>
  </si>
  <si>
    <t>CHCCDE003</t>
  </si>
  <si>
    <t>Work within a community development framework</t>
  </si>
  <si>
    <t>Facilitate the interests and rights of the client</t>
  </si>
  <si>
    <t>CHCDFV001</t>
  </si>
  <si>
    <t>2020   full-fee course cost</t>
  </si>
  <si>
    <t>2020   SFF eligible student course cost</t>
  </si>
  <si>
    <t>2020   SFF concession eligible student course cost</t>
  </si>
  <si>
    <t>CHCEDU009</t>
  </si>
  <si>
    <t>Provide parenting, health and well-being education</t>
  </si>
  <si>
    <t>CHCCDE007</t>
  </si>
  <si>
    <t>Develop and provide community projects</t>
  </si>
  <si>
    <t>CHC42015 -  Certificate IV in Community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</si>
</sst>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164" formatCode="&quot;$&quot;#,##0.0;[Red]\-&quot;$&quot;#,##0.0"/>
    <numFmt numFmtId="165" formatCode="&quot;$&quot;#,##0.00"/>
  </numFmts>
  <fonts count="26" x14ac:knownFonts="1">
    <font>
      <sz val="11"/>
      <color theme="1"/>
      <name val="Calibri"/>
      <family val="2"/>
      <scheme val="minor"/>
    </font>
    <font>
      <b/>
      <sz val="11"/>
      <color theme="1"/>
      <name val="Calibri"/>
      <family val="2"/>
      <scheme val="minor"/>
    </font>
    <font>
      <b/>
      <sz val="14"/>
      <color rgb="FFFF0000"/>
      <name val="Calibri"/>
      <family val="2"/>
      <scheme val="minor"/>
    </font>
    <font>
      <sz val="14"/>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
      <sz val="14"/>
      <color theme="1"/>
      <name val="Calibri"/>
      <family val="2"/>
    </font>
    <font>
      <b/>
      <sz val="11"/>
      <color rgb="FFFF0000"/>
      <name val="Calibri"/>
      <family val="2"/>
      <scheme val="minor"/>
    </font>
    <font>
      <sz val="11"/>
      <color rgb="FF0070C0"/>
      <name val="Calibri"/>
      <family val="2"/>
      <scheme val="minor"/>
    </font>
    <font>
      <sz val="12"/>
      <color rgb="FF0070C0"/>
      <name val="Calibri"/>
      <family val="2"/>
      <scheme val="minor"/>
    </font>
    <font>
      <sz val="14"/>
      <color rgb="FF0070C0"/>
      <name val="Calibri"/>
      <family val="2"/>
      <scheme val="minor"/>
    </font>
    <font>
      <u/>
      <sz val="14"/>
      <color rgb="FF0070C0"/>
      <name val="Calibri"/>
      <family val="2"/>
      <scheme val="minor"/>
    </font>
    <font>
      <b/>
      <sz val="14"/>
      <color rgb="FF0070C0"/>
      <name val="Calibri"/>
      <family val="2"/>
      <scheme val="minor"/>
    </font>
    <font>
      <b/>
      <sz val="12"/>
      <color rgb="FF0070C0"/>
      <name val="Calibri"/>
      <family val="2"/>
      <scheme val="minor"/>
    </font>
    <font>
      <b/>
      <sz val="11"/>
      <color rgb="FF0070C0"/>
      <name val="Calibri"/>
      <family val="2"/>
      <scheme val="minor"/>
    </font>
    <font>
      <b/>
      <sz val="20"/>
      <name val="Calibri"/>
      <family val="2"/>
      <scheme val="minor"/>
    </font>
    <font>
      <sz val="14"/>
      <name val="Calibri"/>
      <family val="2"/>
      <scheme val="minor"/>
    </font>
    <font>
      <b/>
      <sz val="16"/>
      <color rgb="FFFF0000"/>
      <name val="Calibri"/>
      <family val="2"/>
      <scheme val="minor"/>
    </font>
    <font>
      <sz val="16"/>
      <color theme="1"/>
      <name val="Calibri"/>
      <family val="2"/>
      <scheme val="minor"/>
    </font>
    <font>
      <sz val="16"/>
      <color rgb="FFFF0000"/>
      <name val="Calibri"/>
      <family val="2"/>
      <scheme val="minor"/>
    </font>
    <font>
      <b/>
      <sz val="16"/>
      <color theme="1"/>
      <name val="Calibri"/>
      <family val="2"/>
      <scheme val="minor"/>
    </font>
    <font>
      <sz val="14"/>
      <color theme="1" tint="0.34998626667073579"/>
      <name val="Calibri"/>
      <family val="2"/>
      <scheme val="minor"/>
    </font>
    <font>
      <sz val="14"/>
      <color theme="1" tint="0.249977111117893"/>
      <name val="Calibri"/>
      <family val="2"/>
      <scheme val="minor"/>
    </font>
    <font>
      <sz val="11"/>
      <color rgb="FF9C6500"/>
      <name val="Calibri"/>
      <family val="2"/>
      <scheme val="minor"/>
    </font>
    <font>
      <sz val="11"/>
      <name val="Calibri"/>
      <family val="2"/>
      <scheme val="minor"/>
    </font>
  </fonts>
  <fills count="8">
    <fill>
      <patternFill patternType="none"/>
    </fill>
    <fill>
      <patternFill patternType="gray125"/>
    </fill>
    <fill>
      <patternFill patternType="solid">
        <fgColor rgb="FFFF0000"/>
        <bgColor indexed="64"/>
      </patternFill>
    </fill>
    <fill>
      <patternFill patternType="solid">
        <fgColor theme="5" tint="0.59999389629810485"/>
        <bgColor indexed="64"/>
      </patternFill>
    </fill>
    <fill>
      <patternFill patternType="solid">
        <fgColor rgb="FFFFEB9C"/>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2">
    <xf numFmtId="0" fontId="0" fillId="0" borderId="0"/>
    <xf numFmtId="0" fontId="24" fillId="4" borderId="0" applyNumberFormat="0" applyBorder="0" applyAlignment="0" applyProtection="0"/>
  </cellStyleXfs>
  <cellXfs count="315">
    <xf numFmtId="0" fontId="0" fillId="0" borderId="0" xfId="0"/>
    <xf numFmtId="0" fontId="2" fillId="0" borderId="0" xfId="0" applyFont="1" applyBorder="1"/>
    <xf numFmtId="0" fontId="3" fillId="0" borderId="0" xfId="0" applyFont="1" applyBorder="1"/>
    <xf numFmtId="0" fontId="3" fillId="0" borderId="0" xfId="0" applyFont="1" applyBorder="1" applyAlignment="1">
      <alignment horizontal="center"/>
    </xf>
    <xf numFmtId="0" fontId="3" fillId="0" borderId="0" xfId="0" applyFont="1"/>
    <xf numFmtId="0" fontId="4" fillId="0" borderId="0" xfId="0" applyFont="1"/>
    <xf numFmtId="0" fontId="5" fillId="0" borderId="0" xfId="0" applyFont="1" applyBorder="1"/>
    <xf numFmtId="0" fontId="3" fillId="0" borderId="0" xfId="0" applyFont="1" applyBorder="1" applyAlignment="1">
      <alignment horizontal="left"/>
    </xf>
    <xf numFmtId="8" fontId="3" fillId="0" borderId="0" xfId="0" applyNumberFormat="1" applyFont="1" applyBorder="1" applyAlignment="1">
      <alignment horizontal="left"/>
    </xf>
    <xf numFmtId="0" fontId="3" fillId="0" borderId="0" xfId="0" applyFont="1" applyBorder="1" applyAlignment="1">
      <alignment horizontal="center"/>
    </xf>
    <xf numFmtId="8" fontId="3" fillId="0" borderId="0" xfId="0" applyNumberFormat="1" applyFont="1" applyBorder="1" applyAlignment="1">
      <alignment horizontal="center"/>
    </xf>
    <xf numFmtId="0" fontId="3" fillId="0" borderId="0" xfId="0" applyFont="1" applyAlignment="1">
      <alignment horizontal="center"/>
    </xf>
    <xf numFmtId="164" fontId="3" fillId="0" borderId="0" xfId="0" applyNumberFormat="1" applyFont="1" applyBorder="1" applyAlignment="1">
      <alignment horizontal="left"/>
    </xf>
    <xf numFmtId="0" fontId="6" fillId="0" borderId="0" xfId="0" applyFont="1"/>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8" fontId="3" fillId="0" borderId="1" xfId="0" applyNumberFormat="1" applyFont="1" applyBorder="1" applyAlignment="1">
      <alignment horizontal="center" vertical="center"/>
    </xf>
    <xf numFmtId="0" fontId="3" fillId="0" borderId="1" xfId="0" applyFont="1" applyBorder="1" applyAlignment="1">
      <alignment vertical="top" wrapText="1"/>
    </xf>
    <xf numFmtId="0" fontId="3" fillId="0" borderId="2" xfId="0" applyFont="1" applyBorder="1" applyAlignment="1">
      <alignment horizontal="left" vertical="center" wrapText="1"/>
    </xf>
    <xf numFmtId="8" fontId="3" fillId="0" borderId="1" xfId="0" applyNumberFormat="1" applyFont="1" applyBorder="1" applyAlignment="1">
      <alignment horizontal="center"/>
    </xf>
    <xf numFmtId="0" fontId="5" fillId="0" borderId="0" xfId="0" applyFont="1" applyBorder="1" applyAlignment="1">
      <alignment horizontal="center"/>
    </xf>
    <xf numFmtId="8" fontId="5" fillId="0" borderId="0" xfId="0" applyNumberFormat="1" applyFont="1" applyBorder="1" applyAlignment="1">
      <alignment horizontal="center"/>
    </xf>
    <xf numFmtId="0" fontId="5" fillId="0" borderId="0" xfId="0" applyFont="1" applyAlignment="1">
      <alignment horizontal="center"/>
    </xf>
    <xf numFmtId="8" fontId="5" fillId="0" borderId="0" xfId="0" applyNumberFormat="1" applyFont="1" applyAlignment="1">
      <alignment horizontal="center"/>
    </xf>
    <xf numFmtId="0" fontId="5" fillId="0" borderId="0" xfId="0" applyFont="1"/>
    <xf numFmtId="0" fontId="0" fillId="0" borderId="0" xfId="0" applyAlignment="1">
      <alignment horizontal="center"/>
    </xf>
    <xf numFmtId="0" fontId="3" fillId="0" borderId="2" xfId="0" applyFont="1" applyBorder="1" applyAlignment="1">
      <alignment horizontal="center" vertical="center"/>
    </xf>
    <xf numFmtId="8" fontId="3" fillId="0" borderId="2" xfId="0" applyNumberFormat="1" applyFont="1" applyBorder="1" applyAlignment="1">
      <alignment horizontal="center" vertical="center"/>
    </xf>
    <xf numFmtId="0" fontId="2" fillId="0" borderId="0" xfId="0" applyFont="1"/>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0" xfId="0" applyFont="1" applyBorder="1" applyAlignment="1">
      <alignment horizont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8" fontId="3" fillId="0" borderId="2"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center" vertical="center"/>
    </xf>
    <xf numFmtId="8" fontId="3" fillId="0" borderId="1" xfId="0" applyNumberFormat="1" applyFont="1" applyBorder="1" applyAlignment="1">
      <alignment horizontal="center" vertical="center"/>
    </xf>
    <xf numFmtId="0" fontId="3" fillId="0" borderId="5" xfId="0" applyFont="1" applyBorder="1" applyAlignment="1">
      <alignment vertical="top" wrapText="1"/>
    </xf>
    <xf numFmtId="0" fontId="3" fillId="0" borderId="0" xfId="0" applyFont="1" applyBorder="1" applyAlignment="1">
      <alignment horizontal="center" vertical="center"/>
    </xf>
    <xf numFmtId="0" fontId="3" fillId="0" borderId="0" xfId="0" applyFont="1" applyBorder="1" applyAlignment="1">
      <alignment horizontal="left" vertical="center" wrapText="1"/>
    </xf>
    <xf numFmtId="8" fontId="3" fillId="0" borderId="0" xfId="0" applyNumberFormat="1" applyFont="1" applyBorder="1" applyAlignment="1">
      <alignment horizontal="center" vertical="center"/>
    </xf>
    <xf numFmtId="8" fontId="3" fillId="0" borderId="0" xfId="0" applyNumberFormat="1" applyFont="1" applyBorder="1" applyAlignment="1">
      <alignment horizontal="left" vertical="center" wrapText="1"/>
    </xf>
    <xf numFmtId="0" fontId="3" fillId="0" borderId="5" xfId="0" applyFont="1" applyBorder="1" applyAlignment="1">
      <alignment vertical="center" wrapText="1"/>
    </xf>
    <xf numFmtId="8" fontId="3" fillId="0" borderId="0" xfId="0" applyNumberFormat="1" applyFont="1" applyBorder="1" applyAlignment="1">
      <alignment horizontal="right"/>
    </xf>
    <xf numFmtId="8" fontId="5" fillId="0" borderId="0" xfId="0" applyNumberFormat="1" applyFont="1" applyBorder="1" applyAlignment="1">
      <alignment horizontal="center" vertical="center"/>
    </xf>
    <xf numFmtId="8" fontId="3" fillId="0" borderId="0" xfId="0" applyNumberFormat="1" applyFont="1" applyBorder="1" applyAlignment="1">
      <alignment horizontal="right"/>
    </xf>
    <xf numFmtId="0" fontId="7" fillId="0" borderId="1" xfId="0" applyFont="1" applyBorder="1" applyAlignment="1">
      <alignment horizontal="left" vertical="center" wrapText="1"/>
    </xf>
    <xf numFmtId="0" fontId="3" fillId="0" borderId="0" xfId="0" applyFont="1" applyBorder="1" applyAlignment="1">
      <alignment vertical="top" wrapText="1"/>
    </xf>
    <xf numFmtId="0" fontId="8" fillId="0" borderId="0" xfId="0" applyFont="1"/>
    <xf numFmtId="0" fontId="3" fillId="0" borderId="1" xfId="0" applyFont="1" applyBorder="1" applyAlignment="1">
      <alignment vertical="center"/>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8" fontId="3"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vertical="center"/>
    </xf>
    <xf numFmtId="0" fontId="5" fillId="0" borderId="1" xfId="0" applyFont="1" applyBorder="1" applyAlignment="1">
      <alignment vertical="center" wrapText="1"/>
    </xf>
    <xf numFmtId="0" fontId="1" fillId="0" borderId="0" xfId="0" applyFont="1" applyAlignment="1">
      <alignment vertical="center"/>
    </xf>
    <xf numFmtId="0" fontId="5" fillId="0" borderId="0" xfId="0" applyFont="1" applyBorder="1" applyAlignment="1">
      <alignment vertical="center" wrapText="1"/>
    </xf>
    <xf numFmtId="0" fontId="1" fillId="0" borderId="0" xfId="0" applyFont="1" applyAlignment="1">
      <alignment vertical="center" wrapText="1"/>
    </xf>
    <xf numFmtId="0" fontId="3" fillId="0" borderId="6" xfId="0" applyFont="1" applyBorder="1" applyAlignment="1">
      <alignment vertical="center"/>
    </xf>
    <xf numFmtId="0" fontId="5" fillId="0" borderId="1" xfId="0" applyFont="1" applyBorder="1" applyAlignment="1">
      <alignment horizontal="center" vertical="center"/>
    </xf>
    <xf numFmtId="0" fontId="5" fillId="0" borderId="1" xfId="0" applyFont="1" applyBorder="1" applyAlignment="1">
      <alignment vertical="center"/>
    </xf>
    <xf numFmtId="8" fontId="3" fillId="0" borderId="0" xfId="0" applyNumberFormat="1" applyFont="1" applyBorder="1" applyAlignment="1"/>
    <xf numFmtId="8" fontId="3" fillId="0" borderId="1"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left" vertical="center" wrapText="1"/>
    </xf>
    <xf numFmtId="8" fontId="3" fillId="0" borderId="2" xfId="0" applyNumberFormat="1" applyFont="1" applyBorder="1" applyAlignment="1">
      <alignment horizontal="center" vertical="center"/>
    </xf>
    <xf numFmtId="0" fontId="3" fillId="0" borderId="1" xfId="0" applyFont="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applyBorder="1" applyAlignment="1">
      <alignment horizontal="center"/>
    </xf>
    <xf numFmtId="0" fontId="3" fillId="0" borderId="1" xfId="0" applyFont="1" applyBorder="1" applyAlignment="1">
      <alignment horizontal="left" vertical="center" wrapText="1"/>
    </xf>
    <xf numFmtId="0" fontId="3" fillId="0" borderId="0"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right"/>
    </xf>
    <xf numFmtId="0" fontId="3" fillId="0" borderId="0" xfId="0" applyFont="1" applyAlignment="1">
      <alignment horizontal="center" wrapText="1"/>
    </xf>
    <xf numFmtId="8" fontId="3" fillId="0" borderId="0" xfId="0" applyNumberFormat="1" applyFont="1" applyBorder="1" applyAlignment="1">
      <alignment horizontal="center" wrapText="1"/>
    </xf>
    <xf numFmtId="8" fontId="5" fillId="0" borderId="0" xfId="0" applyNumberFormat="1" applyFont="1" applyBorder="1" applyAlignment="1">
      <alignment horizontal="center" wrapText="1"/>
    </xf>
    <xf numFmtId="0" fontId="0" fillId="0" borderId="0" xfId="0" applyAlignment="1">
      <alignment horizontal="center" wrapText="1"/>
    </xf>
    <xf numFmtId="0" fontId="3" fillId="0" borderId="0" xfId="0" applyFont="1" applyBorder="1" applyAlignment="1">
      <alignment horizontal="center"/>
    </xf>
    <xf numFmtId="0" fontId="3" fillId="0" borderId="0" xfId="0" applyFont="1" applyAlignment="1">
      <alignment horizontal="right"/>
    </xf>
    <xf numFmtId="8" fontId="3" fillId="0" borderId="0" xfId="0" applyNumberFormat="1" applyFont="1" applyAlignment="1">
      <alignment horizontal="right"/>
    </xf>
    <xf numFmtId="8" fontId="3" fillId="0" borderId="0" xfId="0" applyNumberFormat="1" applyFont="1"/>
    <xf numFmtId="165" fontId="5" fillId="0" borderId="0" xfId="0" applyNumberFormat="1" applyFont="1"/>
    <xf numFmtId="165" fontId="5" fillId="0" borderId="0" xfId="0" applyNumberFormat="1" applyFont="1" applyAlignment="1">
      <alignment horizontal="center"/>
    </xf>
    <xf numFmtId="0" fontId="3" fillId="0" borderId="0" xfId="0" applyFont="1" applyFill="1" applyBorder="1"/>
    <xf numFmtId="0" fontId="3" fillId="0" borderId="1" xfId="0" applyFont="1" applyFill="1" applyBorder="1" applyAlignment="1">
      <alignment vertical="center" wrapText="1"/>
    </xf>
    <xf numFmtId="0" fontId="0" fillId="0" borderId="0" xfId="0" applyFill="1"/>
    <xf numFmtId="0" fontId="9" fillId="0" borderId="0" xfId="0" applyFont="1"/>
    <xf numFmtId="0" fontId="10" fillId="0" borderId="0" xfId="0" applyFont="1"/>
    <xf numFmtId="0" fontId="12" fillId="0" borderId="0" xfId="0" applyFont="1"/>
    <xf numFmtId="0" fontId="12" fillId="0" borderId="0" xfId="0" applyFont="1" applyAlignment="1">
      <alignment horizontal="center"/>
    </xf>
    <xf numFmtId="0" fontId="13" fillId="0" borderId="0" xfId="0" applyFont="1" applyBorder="1"/>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4" fillId="0" borderId="0" xfId="0" applyFont="1"/>
    <xf numFmtId="0" fontId="15" fillId="0" borderId="0" xfId="0" applyFont="1"/>
    <xf numFmtId="0" fontId="11" fillId="0" borderId="0" xfId="0" applyFont="1" applyBorder="1"/>
    <xf numFmtId="0" fontId="11" fillId="0" borderId="1" xfId="0" applyFont="1" applyBorder="1" applyAlignment="1">
      <alignment horizontal="center" vertical="center"/>
    </xf>
    <xf numFmtId="0" fontId="11" fillId="0" borderId="1" xfId="0" applyFont="1" applyBorder="1" applyAlignment="1">
      <alignment vertical="top" wrapText="1"/>
    </xf>
    <xf numFmtId="8" fontId="11" fillId="0" borderId="1" xfId="0" applyNumberFormat="1" applyFont="1" applyBorder="1" applyAlignment="1">
      <alignment horizontal="center" vertical="center"/>
    </xf>
    <xf numFmtId="0" fontId="9" fillId="0" borderId="0" xfId="0" applyFont="1" applyAlignment="1">
      <alignment horizontal="center"/>
    </xf>
    <xf numFmtId="0" fontId="13" fillId="0" borderId="0" xfId="0" applyFont="1" applyBorder="1" applyAlignment="1">
      <alignment horizontal="center"/>
    </xf>
    <xf numFmtId="8" fontId="13" fillId="0" borderId="0" xfId="0" applyNumberFormat="1" applyFont="1" applyBorder="1" applyAlignment="1">
      <alignment horizontal="center"/>
    </xf>
    <xf numFmtId="0" fontId="13" fillId="0" borderId="0" xfId="0" applyFont="1" applyAlignment="1">
      <alignment horizontal="center"/>
    </xf>
    <xf numFmtId="8" fontId="13" fillId="0" borderId="0" xfId="0" applyNumberFormat="1" applyFont="1" applyAlignment="1">
      <alignment horizontal="center"/>
    </xf>
    <xf numFmtId="0" fontId="16" fillId="2" borderId="0" xfId="0" applyFont="1" applyFill="1" applyAlignment="1">
      <alignment horizont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vertical="top" wrapText="1"/>
    </xf>
    <xf numFmtId="0" fontId="3" fillId="0" borderId="5" xfId="0" applyFont="1" applyFill="1" applyBorder="1" applyAlignment="1">
      <alignment vertical="top" wrapText="1"/>
    </xf>
    <xf numFmtId="8" fontId="3" fillId="0" borderId="1" xfId="0" applyNumberFormat="1" applyFont="1" applyFill="1" applyBorder="1" applyAlignment="1">
      <alignment horizontal="left" wrapText="1"/>
    </xf>
    <xf numFmtId="0" fontId="3" fillId="0" borderId="5" xfId="0" applyFont="1" applyFill="1" applyBorder="1" applyAlignment="1">
      <alignment horizontal="left" vertical="top" wrapText="1"/>
    </xf>
    <xf numFmtId="8" fontId="3" fillId="0" borderId="1" xfId="0" applyNumberFormat="1" applyFont="1" applyFill="1" applyBorder="1" applyAlignment="1">
      <alignment horizontal="center" vertical="center"/>
    </xf>
    <xf numFmtId="165" fontId="5" fillId="0" borderId="0" xfId="0" applyNumberFormat="1" applyFont="1" applyBorder="1" applyAlignment="1">
      <alignment horizontal="center"/>
    </xf>
    <xf numFmtId="0" fontId="4" fillId="0" borderId="0" xfId="0" applyFont="1" applyFill="1"/>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5" fillId="0" borderId="0" xfId="0" applyNumberFormat="1" applyFont="1" applyAlignment="1">
      <alignment horizontal="center"/>
    </xf>
    <xf numFmtId="0" fontId="3" fillId="0" borderId="1" xfId="0"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0" xfId="0" applyFont="1" applyBorder="1" applyAlignment="1">
      <alignment horizont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8" fontId="3" fillId="0" borderId="1" xfId="0" applyNumberFormat="1" applyFont="1" applyBorder="1" applyAlignment="1">
      <alignment horizontal="center" vertical="center"/>
    </xf>
    <xf numFmtId="0" fontId="3" fillId="0" borderId="1" xfId="0" applyFont="1" applyFill="1" applyBorder="1" applyAlignment="1">
      <alignment vertical="center" wrapText="1"/>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8" fontId="3" fillId="0" borderId="0" xfId="0" applyNumberFormat="1" applyFont="1" applyBorder="1" applyAlignment="1">
      <alignment horizontal="right"/>
    </xf>
    <xf numFmtId="0" fontId="17" fillId="0" borderId="0" xfId="0" applyFont="1"/>
    <xf numFmtId="0" fontId="18" fillId="0" borderId="0" xfId="0" applyFont="1" applyBorder="1"/>
    <xf numFmtId="0" fontId="19" fillId="0" borderId="0" xfId="0" applyFont="1" applyBorder="1"/>
    <xf numFmtId="0" fontId="19" fillId="0" borderId="0" xfId="0" applyFont="1" applyBorder="1" applyAlignment="1">
      <alignment horizontal="center"/>
    </xf>
    <xf numFmtId="0" fontId="20" fillId="0" borderId="0" xfId="0" applyFont="1" applyBorder="1"/>
    <xf numFmtId="0" fontId="20" fillId="0" borderId="0" xfId="0" applyFont="1" applyBorder="1" applyAlignment="1">
      <alignment horizontal="center"/>
    </xf>
    <xf numFmtId="0" fontId="20" fillId="0" borderId="0" xfId="0" applyFont="1"/>
    <xf numFmtId="0" fontId="18" fillId="0" borderId="0" xfId="0" applyFont="1"/>
    <xf numFmtId="8" fontId="3" fillId="3" borderId="1" xfId="0" applyNumberFormat="1" applyFont="1" applyFill="1" applyBorder="1" applyAlignment="1">
      <alignment horizontal="center" vertical="center"/>
    </xf>
    <xf numFmtId="0" fontId="21" fillId="3" borderId="1" xfId="0" applyFont="1" applyFill="1" applyBorder="1" applyAlignment="1">
      <alignment horizontal="center" vertical="center" wrapText="1"/>
    </xf>
    <xf numFmtId="8" fontId="19" fillId="3" borderId="1" xfId="0" applyNumberFormat="1" applyFont="1" applyFill="1" applyBorder="1" applyAlignment="1">
      <alignment horizontal="center" vertical="center"/>
    </xf>
    <xf numFmtId="8" fontId="19" fillId="3" borderId="1" xfId="0" applyNumberFormat="1" applyFont="1" applyFill="1" applyBorder="1" applyAlignment="1">
      <alignment horizontal="center"/>
    </xf>
    <xf numFmtId="0" fontId="18" fillId="3" borderId="1" xfId="0" applyFont="1" applyFill="1" applyBorder="1" applyAlignment="1">
      <alignment horizontal="center" vertical="center" wrapText="1"/>
    </xf>
    <xf numFmtId="8" fontId="3" fillId="3" borderId="2" xfId="0" applyNumberFormat="1" applyFont="1" applyFill="1" applyBorder="1" applyAlignment="1">
      <alignment horizontal="center" vertical="center"/>
    </xf>
    <xf numFmtId="0" fontId="8" fillId="3" borderId="1" xfId="0" applyFont="1" applyFill="1" applyBorder="1" applyAlignment="1">
      <alignment horizontal="center" vertical="center" wrapText="1"/>
    </xf>
    <xf numFmtId="0" fontId="0" fillId="3" borderId="1" xfId="0" applyFont="1" applyFill="1" applyBorder="1" applyAlignment="1">
      <alignment horizontal="center" vertical="center"/>
    </xf>
    <xf numFmtId="0" fontId="3" fillId="0" borderId="1" xfId="0" applyFont="1" applyFill="1" applyBorder="1" applyAlignment="1">
      <alignment horizontal="center" vertical="center"/>
    </xf>
    <xf numFmtId="8" fontId="3"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3" fillId="0" borderId="0" xfId="0" applyFont="1" applyBorder="1" applyAlignment="1">
      <alignment horizontal="right"/>
    </xf>
    <xf numFmtId="8" fontId="3" fillId="0" borderId="1" xfId="0" applyNumberFormat="1" applyFont="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8" fontId="3" fillId="0" borderId="1" xfId="0" applyNumberFormat="1" applyFont="1" applyBorder="1" applyAlignment="1">
      <alignment horizontal="center" vertical="center"/>
    </xf>
    <xf numFmtId="0" fontId="3" fillId="0" borderId="2" xfId="0" applyFont="1" applyBorder="1" applyAlignment="1">
      <alignment horizontal="center" vertical="center"/>
    </xf>
    <xf numFmtId="8" fontId="3" fillId="0" borderId="2" xfId="0" applyNumberFormat="1" applyFont="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Border="1" applyAlignment="1">
      <alignment horizontal="left"/>
    </xf>
    <xf numFmtId="0" fontId="3" fillId="0" borderId="0" xfId="0" applyFont="1" applyFill="1" applyAlignment="1">
      <alignment vertical="center" wrapText="1"/>
    </xf>
    <xf numFmtId="0" fontId="16" fillId="0" borderId="0" xfId="0" applyFont="1" applyFill="1" applyAlignment="1">
      <alignment horizont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17"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0" fontId="17" fillId="0" borderId="1" xfId="0" applyFont="1" applyFill="1" applyBorder="1" applyAlignment="1">
      <alignment vertical="top"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8" fontId="3" fillId="0" borderId="0" xfId="0" applyNumberFormat="1" applyFont="1" applyFill="1" applyBorder="1" applyAlignment="1">
      <alignment horizont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25" fillId="0" borderId="1" xfId="1" applyFont="1" applyFill="1" applyBorder="1" applyAlignment="1">
      <alignment horizontal="center" vertical="center" wrapText="1"/>
    </xf>
    <xf numFmtId="0" fontId="25" fillId="0" borderId="1" xfId="1"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3"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4" xfId="0" applyFont="1" applyBorder="1" applyAlignment="1">
      <alignment horizontal="center" vertical="center"/>
    </xf>
    <xf numFmtId="8" fontId="3" fillId="0" borderId="4" xfId="0" applyNumberFormat="1" applyFont="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 xfId="0" applyFont="1" applyBorder="1" applyAlignment="1">
      <alignment horizontal="left" vertical="center" wrapText="1"/>
    </xf>
    <xf numFmtId="8"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Fill="1" applyBorder="1" applyAlignment="1">
      <alignment horizontal="center" vertical="center"/>
    </xf>
    <xf numFmtId="8" fontId="3" fillId="0" borderId="1" xfId="0" applyNumberFormat="1" applyFont="1" applyBorder="1" applyAlignment="1">
      <alignment horizontal="center" vertical="center"/>
    </xf>
    <xf numFmtId="0" fontId="3" fillId="0" borderId="1" xfId="0" applyFont="1" applyFill="1" applyBorder="1" applyAlignment="1">
      <alignment horizontal="center" vertical="center"/>
    </xf>
    <xf numFmtId="8" fontId="3" fillId="5" borderId="0" xfId="0" applyNumberFormat="1" applyFont="1" applyFill="1" applyBorder="1" applyAlignment="1">
      <alignment horizontal="left"/>
    </xf>
    <xf numFmtId="0" fontId="5" fillId="5" borderId="0" xfId="0" applyFont="1" applyFill="1" applyBorder="1"/>
    <xf numFmtId="0" fontId="5" fillId="5" borderId="0" xfId="0" applyFont="1" applyFill="1" applyBorder="1" applyAlignment="1">
      <alignment horizontal="center"/>
    </xf>
    <xf numFmtId="8" fontId="5" fillId="5" borderId="0" xfId="0" applyNumberFormat="1" applyFont="1" applyFill="1" applyBorder="1" applyAlignment="1">
      <alignment horizontal="center"/>
    </xf>
    <xf numFmtId="8" fontId="5" fillId="5" borderId="0" xfId="0" applyNumberFormat="1" applyFont="1" applyFill="1" applyBorder="1" applyAlignment="1">
      <alignment horizontal="center" vertical="center"/>
    </xf>
    <xf numFmtId="0" fontId="1" fillId="5" borderId="0" xfId="0" applyFont="1" applyFill="1"/>
    <xf numFmtId="8" fontId="17" fillId="6" borderId="1" xfId="0" applyNumberFormat="1" applyFont="1" applyFill="1" applyBorder="1" applyAlignment="1">
      <alignment horizontal="center" vertical="center"/>
    </xf>
    <xf numFmtId="8" fontId="17" fillId="0" borderId="1" xfId="0" applyNumberFormat="1" applyFont="1" applyFill="1" applyBorder="1" applyAlignment="1">
      <alignment horizontal="center" vertical="center"/>
    </xf>
    <xf numFmtId="0" fontId="0" fillId="0" borderId="3" xfId="0" applyBorder="1"/>
    <xf numFmtId="0" fontId="3" fillId="7" borderId="0" xfId="0" applyFont="1" applyFill="1"/>
    <xf numFmtId="0" fontId="5"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0" fontId="17" fillId="7" borderId="1" xfId="0" applyFont="1" applyFill="1" applyBorder="1" applyAlignment="1">
      <alignment horizontal="center" vertical="center"/>
    </xf>
    <xf numFmtId="0" fontId="3" fillId="7" borderId="0" xfId="0" applyFont="1" applyFill="1" applyBorder="1" applyAlignment="1">
      <alignment horizontal="center" vertical="center"/>
    </xf>
    <xf numFmtId="0" fontId="5" fillId="7" borderId="0" xfId="0" applyFont="1" applyFill="1" applyAlignment="1">
      <alignment horizontal="center"/>
    </xf>
    <xf numFmtId="0" fontId="3" fillId="7" borderId="0" xfId="0" applyFont="1" applyFill="1" applyBorder="1" applyAlignment="1">
      <alignment horizontal="center" wrapText="1"/>
    </xf>
    <xf numFmtId="0" fontId="0" fillId="7" borderId="0" xfId="0" applyFill="1"/>
    <xf numFmtId="0" fontId="3" fillId="7" borderId="0" xfId="0" applyFont="1" applyFill="1" applyBorder="1" applyAlignment="1">
      <alignment horizontal="left"/>
    </xf>
    <xf numFmtId="8" fontId="3" fillId="7" borderId="0" xfId="0" applyNumberFormat="1" applyFont="1" applyFill="1" applyBorder="1" applyAlignment="1"/>
    <xf numFmtId="8" fontId="3" fillId="0" borderId="2" xfId="0" applyNumberFormat="1" applyFont="1" applyBorder="1" applyAlignment="1">
      <alignment horizontal="center" vertical="center"/>
    </xf>
    <xf numFmtId="8" fontId="3" fillId="0" borderId="3" xfId="0" applyNumberFormat="1" applyFont="1" applyBorder="1" applyAlignment="1">
      <alignment horizontal="center" vertical="center"/>
    </xf>
    <xf numFmtId="0" fontId="3" fillId="0" borderId="0" xfId="0" applyFont="1" applyBorder="1" applyAlignment="1">
      <alignment horizontal="right"/>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Fill="1" applyBorder="1" applyAlignment="1">
      <alignment horizontal="left" vertical="center" wrapText="1"/>
    </xf>
    <xf numFmtId="8" fontId="3" fillId="0" borderId="4" xfId="0" applyNumberFormat="1" applyFont="1" applyBorder="1" applyAlignment="1">
      <alignment horizontal="center" vertical="center"/>
    </xf>
    <xf numFmtId="0" fontId="3" fillId="0" borderId="3" xfId="0" applyFont="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8" fontId="3" fillId="0" borderId="1" xfId="0" applyNumberFormat="1" applyFont="1" applyBorder="1" applyAlignment="1">
      <alignment horizontal="center" vertical="center"/>
    </xf>
    <xf numFmtId="8" fontId="3" fillId="0" borderId="2" xfId="0" applyNumberFormat="1" applyFont="1" applyBorder="1" applyAlignment="1">
      <alignment horizontal="center" vertical="center" wrapText="1"/>
    </xf>
    <xf numFmtId="8" fontId="3" fillId="0" borderId="3"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Border="1" applyAlignment="1">
      <alignment horizontal="left" vertical="center" wrapText="1"/>
    </xf>
    <xf numFmtId="8" fontId="3" fillId="0" borderId="4" xfId="0" applyNumberFormat="1" applyFont="1" applyBorder="1" applyAlignment="1">
      <alignment horizontal="center" vertical="center" wrapText="1"/>
    </xf>
    <xf numFmtId="8" fontId="3" fillId="3" borderId="2" xfId="0" applyNumberFormat="1" applyFont="1" applyFill="1" applyBorder="1" applyAlignment="1">
      <alignment horizontal="center" vertical="center" wrapText="1"/>
    </xf>
    <xf numFmtId="8" fontId="3" fillId="3" borderId="3" xfId="0" applyNumberFormat="1" applyFont="1" applyFill="1" applyBorder="1" applyAlignment="1">
      <alignment horizontal="center" vertical="center" wrapText="1"/>
    </xf>
    <xf numFmtId="8" fontId="3" fillId="3" borderId="2" xfId="0" applyNumberFormat="1" applyFont="1" applyFill="1" applyBorder="1" applyAlignment="1">
      <alignment horizontal="center" vertical="center"/>
    </xf>
    <xf numFmtId="8" fontId="3" fillId="3" borderId="3" xfId="0" applyNumberFormat="1" applyFont="1" applyFill="1" applyBorder="1" applyAlignment="1">
      <alignment horizontal="center" vertical="center"/>
    </xf>
    <xf numFmtId="8" fontId="3" fillId="3" borderId="1" xfId="0" applyNumberFormat="1" applyFont="1" applyFill="1" applyBorder="1" applyAlignment="1">
      <alignment horizontal="center" vertical="center"/>
    </xf>
    <xf numFmtId="8" fontId="3" fillId="3" borderId="4" xfId="0" applyNumberFormat="1" applyFont="1" applyFill="1" applyBorder="1" applyAlignment="1">
      <alignment horizontal="center" vertical="center"/>
    </xf>
    <xf numFmtId="0" fontId="0" fillId="3" borderId="1" xfId="0" applyFont="1" applyFill="1" applyBorder="1" applyAlignment="1">
      <alignment horizontal="center" vertical="center"/>
    </xf>
    <xf numFmtId="8" fontId="3" fillId="0" borderId="0" xfId="0" applyNumberFormat="1" applyFont="1" applyFill="1" applyBorder="1" applyAlignment="1">
      <alignment horizontal="right"/>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8" fontId="11" fillId="0" borderId="2" xfId="0" applyNumberFormat="1" applyFont="1" applyBorder="1" applyAlignment="1">
      <alignment horizontal="center" vertical="center"/>
    </xf>
    <xf numFmtId="8" fontId="11" fillId="0" borderId="3" xfId="0" applyNumberFormat="1"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8" fontId="3" fillId="0" borderId="2" xfId="0" applyNumberFormat="1" applyFont="1" applyFill="1" applyBorder="1" applyAlignment="1">
      <alignment horizontal="center" vertical="center"/>
    </xf>
    <xf numFmtId="8"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xf>
    <xf numFmtId="8"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xf>
    <xf numFmtId="8" fontId="3" fillId="0" borderId="4" xfId="0" applyNumberFormat="1" applyFont="1" applyFill="1" applyBorder="1" applyAlignment="1">
      <alignment horizontal="center" vertical="center"/>
    </xf>
    <xf numFmtId="0" fontId="3" fillId="0" borderId="3" xfId="0" applyFont="1" applyBorder="1" applyAlignment="1">
      <alignment horizontal="center" vertical="center" wrapText="1"/>
    </xf>
    <xf numFmtId="165" fontId="3" fillId="0" borderId="2" xfId="0" applyNumberFormat="1"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0" fontId="3" fillId="0" borderId="4" xfId="0" applyFont="1" applyFill="1" applyBorder="1" applyAlignment="1">
      <alignment vertical="center" wrapText="1"/>
    </xf>
    <xf numFmtId="0" fontId="3" fillId="0" borderId="3" xfId="0" applyFont="1" applyFill="1" applyBorder="1" applyAlignment="1">
      <alignment vertical="center" wrapText="1"/>
    </xf>
    <xf numFmtId="0" fontId="3" fillId="0" borderId="2" xfId="0" applyFont="1" applyFill="1" applyBorder="1" applyAlignment="1">
      <alignment vertical="center" wrapText="1"/>
    </xf>
    <xf numFmtId="0" fontId="3" fillId="0" borderId="1" xfId="0" applyFont="1" applyFill="1" applyBorder="1" applyAlignment="1">
      <alignment vertical="center" wrapText="1"/>
    </xf>
    <xf numFmtId="165" fontId="3" fillId="0" borderId="1" xfId="0" applyNumberFormat="1" applyFont="1" applyFill="1" applyBorder="1" applyAlignment="1">
      <alignment horizontal="center" vertical="center" wrapText="1"/>
    </xf>
    <xf numFmtId="0" fontId="3" fillId="0" borderId="0" xfId="0" applyFont="1" applyAlignment="1">
      <alignment horizontal="right"/>
    </xf>
    <xf numFmtId="0" fontId="3" fillId="0" borderId="1" xfId="0" applyFont="1" applyFill="1" applyBorder="1" applyAlignment="1">
      <alignment horizontal="center" vertical="center" wrapText="1"/>
    </xf>
    <xf numFmtId="8" fontId="3" fillId="0" borderId="1" xfId="0" applyNumberFormat="1" applyFont="1" applyFill="1" applyBorder="1" applyAlignment="1">
      <alignment horizontal="left" vertical="center" wrapText="1"/>
    </xf>
    <xf numFmtId="8" fontId="3" fillId="0" borderId="1" xfId="0" applyNumberFormat="1" applyFont="1" applyFill="1" applyBorder="1" applyAlignment="1">
      <alignment horizontal="center" vertical="center" wrapText="1"/>
    </xf>
    <xf numFmtId="165" fontId="3" fillId="0" borderId="4" xfId="0" applyNumberFormat="1" applyFont="1" applyFill="1" applyBorder="1" applyAlignment="1">
      <alignment horizontal="center" vertical="center" wrapText="1"/>
    </xf>
  </cellXfs>
  <cellStyles count="2">
    <cellStyle name="Neutral" xfId="1" builtinId="2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showGridLines="0" tabSelected="1" view="pageLayout" zoomScale="80" zoomScaleNormal="70" zoomScaleSheetLayoutView="85" zoomScalePageLayoutView="80" workbookViewId="0">
      <selection activeCell="I11" sqref="I11"/>
    </sheetView>
  </sheetViews>
  <sheetFormatPr defaultRowHeight="15" x14ac:dyDescent="0.25"/>
  <cols>
    <col min="1" max="1" width="3.28515625" customWidth="1"/>
    <col min="2" max="2" width="26.42578125" bestFit="1" customWidth="1"/>
    <col min="3" max="3" width="19.42578125" customWidth="1"/>
    <col min="4" max="4" width="10.28515625" style="26" customWidth="1"/>
    <col min="5" max="5" width="15.85546875" customWidth="1"/>
    <col min="6" max="6" width="13.140625" customWidth="1"/>
    <col min="7" max="7" width="18.7109375" customWidth="1"/>
    <col min="8" max="8" width="15.85546875" style="26" customWidth="1"/>
    <col min="9" max="9" width="56.42578125" style="81" customWidth="1"/>
    <col min="10" max="10" width="10.28515625" style="250" customWidth="1"/>
    <col min="11" max="11" width="16.140625" bestFit="1" customWidth="1"/>
    <col min="12" max="12" width="16.42578125" customWidth="1"/>
    <col min="13" max="13" width="20.85546875" customWidth="1"/>
  </cols>
  <sheetData>
    <row r="1" spans="1:14" ht="26.25" x14ac:dyDescent="0.4">
      <c r="A1" s="29" t="s">
        <v>743</v>
      </c>
      <c r="B1" s="2"/>
      <c r="C1" s="2"/>
      <c r="D1" s="126"/>
      <c r="E1" s="2"/>
      <c r="F1" s="2"/>
      <c r="G1" s="2"/>
      <c r="H1" s="126"/>
      <c r="I1" s="29"/>
      <c r="J1" s="243"/>
      <c r="K1" s="4"/>
      <c r="L1" s="109">
        <v>2020</v>
      </c>
      <c r="M1" s="11"/>
      <c r="N1" s="26"/>
    </row>
    <row r="2" spans="1:14" ht="18.75" x14ac:dyDescent="0.3">
      <c r="A2" s="6"/>
      <c r="B2" s="2" t="s">
        <v>547</v>
      </c>
      <c r="C2" s="251">
        <v>930</v>
      </c>
      <c r="D2" s="126"/>
      <c r="E2" s="2"/>
      <c r="F2" s="2"/>
      <c r="G2" s="2"/>
      <c r="H2" s="126"/>
      <c r="I2" s="75"/>
      <c r="J2" s="243"/>
      <c r="K2" s="4"/>
      <c r="L2" s="4"/>
      <c r="M2" s="4"/>
    </row>
    <row r="3" spans="1:14" ht="18.75" x14ac:dyDescent="0.3">
      <c r="A3" s="2"/>
      <c r="B3" s="2" t="s">
        <v>1</v>
      </c>
      <c r="C3" s="251">
        <f>D26</f>
        <v>905</v>
      </c>
      <c r="D3" s="7" t="s">
        <v>736</v>
      </c>
      <c r="E3" s="2"/>
      <c r="F3" s="8"/>
      <c r="G3" s="8"/>
      <c r="H3" s="234">
        <f>C3*M3</f>
        <v>9366.75</v>
      </c>
      <c r="I3" s="75"/>
      <c r="J3" s="255" t="s">
        <v>3</v>
      </c>
      <c r="K3" s="255"/>
      <c r="L3" s="255"/>
      <c r="M3" s="252">
        <v>10.35</v>
      </c>
    </row>
    <row r="4" spans="1:14" ht="18.75" x14ac:dyDescent="0.3">
      <c r="A4" s="2"/>
      <c r="B4" s="2" t="s">
        <v>4</v>
      </c>
      <c r="C4" s="251">
        <v>7</v>
      </c>
      <c r="D4" s="7" t="s">
        <v>737</v>
      </c>
      <c r="E4" s="2"/>
      <c r="F4" s="8"/>
      <c r="G4" s="8"/>
      <c r="H4" s="234">
        <f>C3*M4</f>
        <v>4072.5</v>
      </c>
      <c r="I4" s="78"/>
      <c r="J4" s="255" t="s">
        <v>548</v>
      </c>
      <c r="K4" s="255"/>
      <c r="L4" s="255"/>
      <c r="M4" s="252">
        <v>4.5</v>
      </c>
    </row>
    <row r="5" spans="1:14" ht="18.75" x14ac:dyDescent="0.3">
      <c r="A5" s="2"/>
      <c r="B5" s="2" t="s">
        <v>7</v>
      </c>
      <c r="C5" s="251">
        <v>15</v>
      </c>
      <c r="D5" s="7" t="s">
        <v>738</v>
      </c>
      <c r="E5" s="2"/>
      <c r="F5" s="12"/>
      <c r="G5" s="12"/>
      <c r="H5" s="234">
        <f>C3*M5</f>
        <v>814.5</v>
      </c>
      <c r="I5" s="75"/>
      <c r="J5" s="255" t="s">
        <v>549</v>
      </c>
      <c r="K5" s="255"/>
      <c r="L5" s="255"/>
      <c r="M5" s="252">
        <v>0.9</v>
      </c>
    </row>
    <row r="6" spans="1:14" ht="14.25" customHeight="1" x14ac:dyDescent="0.3">
      <c r="A6" s="2"/>
      <c r="B6" s="2"/>
      <c r="C6" s="2"/>
      <c r="D6" s="126"/>
      <c r="E6" s="2"/>
      <c r="F6" s="2"/>
      <c r="G6" s="2"/>
      <c r="H6" s="126"/>
      <c r="I6" s="75"/>
      <c r="J6" s="243"/>
      <c r="K6" s="4"/>
      <c r="L6" s="4"/>
      <c r="M6" s="4"/>
    </row>
    <row r="7" spans="1:14" ht="18.75" hidden="1" x14ac:dyDescent="0.3">
      <c r="A7" s="2"/>
      <c r="B7" s="2"/>
      <c r="C7" s="2"/>
      <c r="D7" s="126"/>
      <c r="E7" s="2"/>
      <c r="F7" s="2"/>
      <c r="G7" s="2"/>
      <c r="H7" s="126"/>
      <c r="I7" s="75"/>
      <c r="J7" s="243"/>
      <c r="K7" s="4"/>
      <c r="L7" s="4"/>
      <c r="M7" s="4"/>
    </row>
    <row r="8" spans="1:14" ht="18.75" x14ac:dyDescent="0.3">
      <c r="A8" s="2"/>
      <c r="B8" s="2"/>
      <c r="C8" s="2"/>
      <c r="D8" s="126"/>
      <c r="E8" s="2"/>
      <c r="F8" s="2"/>
      <c r="G8" s="2"/>
      <c r="H8" s="126"/>
      <c r="I8" s="75"/>
      <c r="J8" s="243"/>
      <c r="K8" s="4"/>
      <c r="L8" s="4"/>
      <c r="M8" s="4"/>
    </row>
    <row r="9" spans="1:14" s="14" customFormat="1" ht="56.25" x14ac:dyDescent="0.3">
      <c r="A9" s="6"/>
      <c r="B9" s="62" t="s">
        <v>11</v>
      </c>
      <c r="C9" s="63" t="s">
        <v>12</v>
      </c>
      <c r="D9" s="55" t="s">
        <v>592</v>
      </c>
      <c r="E9" s="55" t="s">
        <v>13</v>
      </c>
      <c r="F9" s="62" t="s">
        <v>550</v>
      </c>
      <c r="G9" s="62" t="s">
        <v>131</v>
      </c>
      <c r="H9" s="62" t="s">
        <v>15</v>
      </c>
      <c r="I9" s="55" t="s">
        <v>16</v>
      </c>
      <c r="J9" s="244" t="s">
        <v>1</v>
      </c>
      <c r="K9" s="62" t="s">
        <v>13</v>
      </c>
      <c r="L9" s="62" t="s">
        <v>550</v>
      </c>
      <c r="M9" s="62" t="s">
        <v>131</v>
      </c>
    </row>
    <row r="10" spans="1:14" ht="18.75" x14ac:dyDescent="0.3">
      <c r="A10" s="2"/>
      <c r="B10" s="256" t="s">
        <v>17</v>
      </c>
      <c r="C10" s="258" t="s">
        <v>725</v>
      </c>
      <c r="D10" s="256">
        <f>J10+J11</f>
        <v>95</v>
      </c>
      <c r="E10" s="253">
        <f>D10*$M$3</f>
        <v>983.25</v>
      </c>
      <c r="F10" s="253">
        <f>D10*$M$4</f>
        <v>427.5</v>
      </c>
      <c r="G10" s="253">
        <f>D10*$M$5</f>
        <v>85.5</v>
      </c>
      <c r="H10" s="233" t="s">
        <v>731</v>
      </c>
      <c r="I10" t="s">
        <v>356</v>
      </c>
      <c r="J10" s="245">
        <v>55</v>
      </c>
      <c r="K10" s="232">
        <f>J10*$M$3</f>
        <v>569.25</v>
      </c>
      <c r="L10" s="232">
        <f>J10*$M$4</f>
        <v>247.5</v>
      </c>
      <c r="M10" s="232">
        <f>J10*$M$5</f>
        <v>49.5</v>
      </c>
    </row>
    <row r="11" spans="1:14" ht="49.5" customHeight="1" x14ac:dyDescent="0.3">
      <c r="A11" s="2"/>
      <c r="B11" s="257"/>
      <c r="C11" s="259"/>
      <c r="D11" s="257"/>
      <c r="E11" s="254"/>
      <c r="F11" s="254"/>
      <c r="G11" s="254"/>
      <c r="H11" s="233" t="s">
        <v>338</v>
      </c>
      <c r="I11" s="242" t="s">
        <v>644</v>
      </c>
      <c r="J11" s="245">
        <v>40</v>
      </c>
      <c r="K11" s="232">
        <f t="shared" ref="K11:K24" si="0">J11*$M$3</f>
        <v>414</v>
      </c>
      <c r="L11" s="232">
        <f t="shared" ref="L11:L24" si="1">J11*$M$4</f>
        <v>180</v>
      </c>
      <c r="M11" s="232">
        <f t="shared" ref="M11:M24" si="2">J11*$M$5</f>
        <v>36</v>
      </c>
    </row>
    <row r="12" spans="1:14" ht="18.75" x14ac:dyDescent="0.3">
      <c r="A12" s="2"/>
      <c r="B12" s="256" t="s">
        <v>21</v>
      </c>
      <c r="C12" s="261" t="s">
        <v>726</v>
      </c>
      <c r="D12" s="256">
        <f>J12+J13</f>
        <v>125</v>
      </c>
      <c r="E12" s="253">
        <f t="shared" ref="E12" si="3">D12*$M$3</f>
        <v>1293.75</v>
      </c>
      <c r="F12" s="253">
        <f t="shared" ref="F12" si="4">D12*$M$4</f>
        <v>562.5</v>
      </c>
      <c r="G12" s="253">
        <f t="shared" ref="G12" si="5">D12*$M$5</f>
        <v>112.5</v>
      </c>
      <c r="H12" s="233" t="s">
        <v>732</v>
      </c>
      <c r="I12" t="s">
        <v>733</v>
      </c>
      <c r="J12" s="245">
        <v>65</v>
      </c>
      <c r="K12" s="232">
        <f t="shared" si="0"/>
        <v>672.75</v>
      </c>
      <c r="L12" s="232">
        <f t="shared" si="1"/>
        <v>292.5</v>
      </c>
      <c r="M12" s="232">
        <f t="shared" si="2"/>
        <v>58.5</v>
      </c>
    </row>
    <row r="13" spans="1:14" ht="69.75" customHeight="1" x14ac:dyDescent="0.3">
      <c r="A13" s="2"/>
      <c r="B13" s="260"/>
      <c r="C13" s="262"/>
      <c r="D13" s="257"/>
      <c r="E13" s="254"/>
      <c r="F13" s="254"/>
      <c r="G13" s="254"/>
      <c r="H13" s="233" t="s">
        <v>599</v>
      </c>
      <c r="I13" t="s">
        <v>600</v>
      </c>
      <c r="J13" s="245">
        <v>60</v>
      </c>
      <c r="K13" s="232">
        <f t="shared" si="0"/>
        <v>621</v>
      </c>
      <c r="L13" s="232">
        <f t="shared" si="1"/>
        <v>270</v>
      </c>
      <c r="M13" s="232">
        <f t="shared" si="2"/>
        <v>54</v>
      </c>
    </row>
    <row r="14" spans="1:14" ht="18.75" x14ac:dyDescent="0.3">
      <c r="A14" s="2"/>
      <c r="B14" s="256" t="s">
        <v>25</v>
      </c>
      <c r="C14" s="258" t="s">
        <v>727</v>
      </c>
      <c r="D14" s="256">
        <f>J14+J15</f>
        <v>180</v>
      </c>
      <c r="E14" s="253">
        <f t="shared" ref="E14" si="6">D14*$M$3</f>
        <v>1863</v>
      </c>
      <c r="F14" s="253">
        <f t="shared" ref="F14" si="7">D14*$M$4</f>
        <v>810</v>
      </c>
      <c r="G14" s="253">
        <f t="shared" ref="G14" si="8">D14*$M$5</f>
        <v>162</v>
      </c>
      <c r="H14" s="233" t="s">
        <v>424</v>
      </c>
      <c r="I14" s="31" t="s">
        <v>441</v>
      </c>
      <c r="J14" s="245">
        <v>80</v>
      </c>
      <c r="K14" s="232">
        <f t="shared" si="0"/>
        <v>828</v>
      </c>
      <c r="L14" s="232">
        <f t="shared" si="1"/>
        <v>360</v>
      </c>
      <c r="M14" s="232">
        <f t="shared" si="2"/>
        <v>72</v>
      </c>
    </row>
    <row r="15" spans="1:14" ht="18.75" x14ac:dyDescent="0.3">
      <c r="A15" s="2"/>
      <c r="B15" s="260"/>
      <c r="C15" s="263"/>
      <c r="D15" s="257"/>
      <c r="E15" s="264"/>
      <c r="F15" s="264"/>
      <c r="G15" s="264"/>
      <c r="H15" s="233" t="s">
        <v>576</v>
      </c>
      <c r="I15" s="31" t="s">
        <v>734</v>
      </c>
      <c r="J15" s="246">
        <v>100</v>
      </c>
      <c r="K15" s="240">
        <f t="shared" si="0"/>
        <v>1035</v>
      </c>
      <c r="L15" s="240">
        <f t="shared" si="1"/>
        <v>450</v>
      </c>
      <c r="M15" s="240">
        <f t="shared" si="2"/>
        <v>90</v>
      </c>
    </row>
    <row r="16" spans="1:14" ht="18.75" x14ac:dyDescent="0.3">
      <c r="A16" s="2"/>
      <c r="B16" s="256" t="s">
        <v>31</v>
      </c>
      <c r="C16" s="258" t="s">
        <v>728</v>
      </c>
      <c r="D16" s="256">
        <f>J16+J17</f>
        <v>85</v>
      </c>
      <c r="E16" s="253">
        <f t="shared" ref="E16" si="9">D16*$M$3</f>
        <v>879.75</v>
      </c>
      <c r="F16" s="253">
        <f t="shared" ref="F16" si="10">D16*$M$4</f>
        <v>382.5</v>
      </c>
      <c r="G16" s="253">
        <f t="shared" ref="G16" si="11">D16*$M$5</f>
        <v>76.5</v>
      </c>
      <c r="H16" s="233" t="s">
        <v>494</v>
      </c>
      <c r="I16" s="31" t="s">
        <v>486</v>
      </c>
      <c r="J16" s="245">
        <v>55</v>
      </c>
      <c r="K16" s="232">
        <f t="shared" si="0"/>
        <v>569.25</v>
      </c>
      <c r="L16" s="232">
        <f t="shared" si="1"/>
        <v>247.5</v>
      </c>
      <c r="M16" s="232">
        <f t="shared" si="2"/>
        <v>49.5</v>
      </c>
    </row>
    <row r="17" spans="1:14" ht="54" customHeight="1" x14ac:dyDescent="0.3">
      <c r="A17" s="2"/>
      <c r="B17" s="257"/>
      <c r="C17" s="259"/>
      <c r="D17" s="257"/>
      <c r="E17" s="254"/>
      <c r="F17" s="254"/>
      <c r="G17" s="254"/>
      <c r="H17" s="233" t="s">
        <v>562</v>
      </c>
      <c r="I17" s="31" t="s">
        <v>563</v>
      </c>
      <c r="J17" s="245">
        <v>30</v>
      </c>
      <c r="K17" s="232">
        <f t="shared" si="0"/>
        <v>310.5</v>
      </c>
      <c r="L17" s="232">
        <f t="shared" si="1"/>
        <v>135</v>
      </c>
      <c r="M17" s="232">
        <f t="shared" si="2"/>
        <v>27</v>
      </c>
    </row>
    <row r="18" spans="1:14" ht="18.75" x14ac:dyDescent="0.3">
      <c r="A18" s="2"/>
      <c r="B18" s="256" t="s">
        <v>38</v>
      </c>
      <c r="C18" s="261" t="s">
        <v>729</v>
      </c>
      <c r="D18" s="256">
        <f t="shared" ref="D18" si="12">J18+J19</f>
        <v>120</v>
      </c>
      <c r="E18" s="253">
        <f t="shared" ref="E18" si="13">D18*$M$3</f>
        <v>1242</v>
      </c>
      <c r="F18" s="253">
        <f t="shared" ref="F18" si="14">D18*$M$4</f>
        <v>540</v>
      </c>
      <c r="G18" s="253">
        <f t="shared" ref="G18" si="15">D18*$M$5</f>
        <v>108</v>
      </c>
      <c r="H18" s="233" t="s">
        <v>420</v>
      </c>
      <c r="I18" s="31" t="s">
        <v>389</v>
      </c>
      <c r="J18" s="245">
        <v>40</v>
      </c>
      <c r="K18" s="232">
        <f t="shared" si="0"/>
        <v>414</v>
      </c>
      <c r="L18" s="232">
        <f t="shared" si="1"/>
        <v>180</v>
      </c>
      <c r="M18" s="232">
        <f t="shared" si="2"/>
        <v>36</v>
      </c>
    </row>
    <row r="19" spans="1:14" ht="37.5" x14ac:dyDescent="0.3">
      <c r="A19" s="2"/>
      <c r="B19" s="257"/>
      <c r="C19" s="265"/>
      <c r="D19" s="257"/>
      <c r="E19" s="254"/>
      <c r="F19" s="254"/>
      <c r="G19" s="254"/>
      <c r="H19" s="233" t="s">
        <v>582</v>
      </c>
      <c r="I19" s="31" t="s">
        <v>585</v>
      </c>
      <c r="J19" s="245">
        <v>80</v>
      </c>
      <c r="K19" s="232">
        <f t="shared" si="0"/>
        <v>828</v>
      </c>
      <c r="L19" s="232">
        <f t="shared" si="1"/>
        <v>360</v>
      </c>
      <c r="M19" s="232">
        <f t="shared" si="2"/>
        <v>72</v>
      </c>
    </row>
    <row r="20" spans="1:14" ht="44.25" customHeight="1" x14ac:dyDescent="0.3">
      <c r="A20" s="2"/>
      <c r="B20" s="256" t="s">
        <v>91</v>
      </c>
      <c r="C20" s="258" t="s">
        <v>578</v>
      </c>
      <c r="D20" s="256">
        <f>J20+J21</f>
        <v>125</v>
      </c>
      <c r="E20" s="253">
        <f t="shared" ref="E20" si="16">D20*$M$3</f>
        <v>1293.75</v>
      </c>
      <c r="F20" s="253">
        <f t="shared" ref="F20" si="17">D20*$M$4</f>
        <v>562.5</v>
      </c>
      <c r="G20" s="253">
        <f t="shared" ref="G20" si="18">D20*$M$5</f>
        <v>112.5</v>
      </c>
      <c r="H20" s="233" t="s">
        <v>693</v>
      </c>
      <c r="I20" s="31" t="s">
        <v>694</v>
      </c>
      <c r="J20" s="245">
        <v>75</v>
      </c>
      <c r="K20" s="232">
        <f t="shared" si="0"/>
        <v>776.25</v>
      </c>
      <c r="L20" s="232">
        <f t="shared" si="1"/>
        <v>337.5</v>
      </c>
      <c r="M20" s="232">
        <f t="shared" si="2"/>
        <v>67.5</v>
      </c>
    </row>
    <row r="21" spans="1:14" ht="49.5" customHeight="1" x14ac:dyDescent="0.3">
      <c r="A21" s="2"/>
      <c r="B21" s="257"/>
      <c r="C21" s="259"/>
      <c r="D21" s="257"/>
      <c r="E21" s="254"/>
      <c r="F21" s="254"/>
      <c r="G21" s="254"/>
      <c r="H21" s="233" t="s">
        <v>735</v>
      </c>
      <c r="I21" s="31" t="s">
        <v>730</v>
      </c>
      <c r="J21" s="245">
        <v>50</v>
      </c>
      <c r="K21" s="241">
        <f t="shared" ref="K21" si="19">J21*$M$3</f>
        <v>517.5</v>
      </c>
      <c r="L21" s="241">
        <f t="shared" ref="L21" si="20">J21*$M$4</f>
        <v>225</v>
      </c>
      <c r="M21" s="241">
        <f t="shared" ref="M21" si="21">J21*$M$5</f>
        <v>45</v>
      </c>
    </row>
    <row r="22" spans="1:14" ht="18.75" customHeight="1" x14ac:dyDescent="0.3">
      <c r="A22" s="2"/>
      <c r="B22" s="256" t="s">
        <v>239</v>
      </c>
      <c r="C22" s="268" t="s">
        <v>730</v>
      </c>
      <c r="D22" s="256">
        <f>J22+J23+J24</f>
        <v>175</v>
      </c>
      <c r="E22" s="253">
        <f t="shared" ref="E22" si="22">D22*$M$3</f>
        <v>1811.25</v>
      </c>
      <c r="F22" s="253">
        <f t="shared" ref="F22" si="23">D22*$M$4</f>
        <v>787.5</v>
      </c>
      <c r="G22" s="253">
        <f t="shared" ref="G22" si="24">D22*$M$5</f>
        <v>157.5</v>
      </c>
      <c r="H22" s="233" t="s">
        <v>716</v>
      </c>
      <c r="I22" s="31" t="s">
        <v>226</v>
      </c>
      <c r="J22" s="245">
        <v>30</v>
      </c>
      <c r="K22" s="232">
        <f t="shared" si="0"/>
        <v>310.5</v>
      </c>
      <c r="L22" s="232">
        <f t="shared" si="1"/>
        <v>135</v>
      </c>
      <c r="M22" s="232">
        <f t="shared" si="2"/>
        <v>27</v>
      </c>
    </row>
    <row r="23" spans="1:14" ht="58.5" customHeight="1" x14ac:dyDescent="0.3">
      <c r="A23" s="2"/>
      <c r="B23" s="260"/>
      <c r="C23" s="269"/>
      <c r="D23" s="260"/>
      <c r="E23" s="264"/>
      <c r="F23" s="264"/>
      <c r="G23" s="264"/>
      <c r="H23" s="233" t="s">
        <v>739</v>
      </c>
      <c r="I23" s="31" t="s">
        <v>740</v>
      </c>
      <c r="J23" s="245">
        <v>75</v>
      </c>
      <c r="K23" s="232">
        <f t="shared" si="0"/>
        <v>776.25</v>
      </c>
      <c r="L23" s="232">
        <f t="shared" si="1"/>
        <v>337.5</v>
      </c>
      <c r="M23" s="232">
        <f t="shared" si="2"/>
        <v>67.5</v>
      </c>
    </row>
    <row r="24" spans="1:14" ht="57" customHeight="1" x14ac:dyDescent="0.3">
      <c r="A24" s="2"/>
      <c r="B24" s="257"/>
      <c r="C24" s="270"/>
      <c r="D24" s="257"/>
      <c r="E24" s="254"/>
      <c r="F24" s="254"/>
      <c r="G24" s="254"/>
      <c r="H24" s="233" t="s">
        <v>741</v>
      </c>
      <c r="I24" s="31" t="s">
        <v>742</v>
      </c>
      <c r="J24" s="245">
        <v>70</v>
      </c>
      <c r="K24" s="232">
        <f t="shared" si="0"/>
        <v>724.5</v>
      </c>
      <c r="L24" s="232">
        <f t="shared" si="1"/>
        <v>315</v>
      </c>
      <c r="M24" s="232">
        <f t="shared" si="2"/>
        <v>63</v>
      </c>
    </row>
    <row r="25" spans="1:14" ht="18.75" x14ac:dyDescent="0.3">
      <c r="A25" s="2"/>
      <c r="B25" s="2"/>
      <c r="C25" s="2"/>
      <c r="D25" s="126"/>
      <c r="E25" s="10"/>
      <c r="F25" s="10"/>
      <c r="G25" s="10"/>
      <c r="H25" s="126"/>
      <c r="I25" s="79"/>
      <c r="J25" s="247"/>
      <c r="K25" s="42"/>
      <c r="L25" s="42"/>
      <c r="M25" s="42"/>
    </row>
    <row r="26" spans="1:14" s="239" customFormat="1" ht="18.75" x14ac:dyDescent="0.3">
      <c r="A26" s="235"/>
      <c r="B26" s="235"/>
      <c r="C26" s="235" t="s">
        <v>35</v>
      </c>
      <c r="D26" s="236">
        <f>SUM(D9:D24)</f>
        <v>905</v>
      </c>
      <c r="E26" s="237">
        <f>SUM(E10:E24)</f>
        <v>9366.75</v>
      </c>
      <c r="F26" s="237">
        <f>SUM(F10:F24)</f>
        <v>4072.5</v>
      </c>
      <c r="G26" s="237">
        <f>SUM(G10:G24)</f>
        <v>814.5</v>
      </c>
      <c r="H26" s="266"/>
      <c r="I26" s="267"/>
      <c r="J26" s="248">
        <f>SUM(J9:J25)</f>
        <v>905</v>
      </c>
      <c r="K26" s="238">
        <f>SUM(K10:K24)</f>
        <v>9366.75</v>
      </c>
      <c r="L26" s="238">
        <f>SUM(L10:L24)</f>
        <v>4072.5</v>
      </c>
      <c r="M26" s="238">
        <f>SUM(M10:M24)</f>
        <v>814.5</v>
      </c>
    </row>
    <row r="27" spans="1:14" s="14" customFormat="1" ht="18.75" x14ac:dyDescent="0.3">
      <c r="A27" s="6"/>
      <c r="B27" s="6"/>
      <c r="C27" s="6"/>
      <c r="D27" s="21"/>
      <c r="E27" s="22"/>
      <c r="F27" s="22"/>
      <c r="G27" s="22"/>
      <c r="H27" s="266"/>
      <c r="I27" s="267"/>
      <c r="J27" s="248"/>
      <c r="K27" s="46"/>
      <c r="L27" s="46"/>
      <c r="M27" s="46"/>
    </row>
    <row r="28" spans="1:14" s="14" customFormat="1" ht="18.75" x14ac:dyDescent="0.3">
      <c r="A28" s="4" t="s">
        <v>650</v>
      </c>
      <c r="B28" s="4"/>
      <c r="C28" s="11"/>
      <c r="D28" s="4"/>
      <c r="E28" s="4"/>
      <c r="F28" s="4"/>
      <c r="G28" s="4"/>
      <c r="H28" s="4"/>
      <c r="I28" s="4"/>
      <c r="J28" s="243"/>
      <c r="K28" s="25"/>
      <c r="L28" s="25"/>
    </row>
    <row r="29" spans="1:14" ht="18.75" x14ac:dyDescent="0.3">
      <c r="B29" s="2" t="s">
        <v>611</v>
      </c>
      <c r="C29" s="2"/>
      <c r="D29" s="2"/>
      <c r="E29" s="126"/>
      <c r="F29" s="2"/>
      <c r="G29" s="2"/>
      <c r="H29" s="2"/>
      <c r="I29" s="126"/>
      <c r="J29" s="249"/>
      <c r="K29" s="126"/>
      <c r="L29" s="4"/>
      <c r="M29" s="4"/>
      <c r="N29" s="4"/>
    </row>
  </sheetData>
  <mergeCells count="47">
    <mergeCell ref="H26:H27"/>
    <mergeCell ref="I26:I27"/>
    <mergeCell ref="B22:B24"/>
    <mergeCell ref="C22:C24"/>
    <mergeCell ref="D22:D24"/>
    <mergeCell ref="E22:E24"/>
    <mergeCell ref="F22:F24"/>
    <mergeCell ref="G22:G24"/>
    <mergeCell ref="G20:G21"/>
    <mergeCell ref="B18:B19"/>
    <mergeCell ref="C18:C19"/>
    <mergeCell ref="D18:D19"/>
    <mergeCell ref="E18:E19"/>
    <mergeCell ref="F18:F19"/>
    <mergeCell ref="G18:G19"/>
    <mergeCell ref="B20:B21"/>
    <mergeCell ref="C20:C21"/>
    <mergeCell ref="D20:D21"/>
    <mergeCell ref="E20:E21"/>
    <mergeCell ref="F20:F21"/>
    <mergeCell ref="G16:G17"/>
    <mergeCell ref="B14:B15"/>
    <mergeCell ref="C14:C15"/>
    <mergeCell ref="D14:D15"/>
    <mergeCell ref="E14:E15"/>
    <mergeCell ref="F14:F15"/>
    <mergeCell ref="G14:G15"/>
    <mergeCell ref="B16:B17"/>
    <mergeCell ref="C16:C17"/>
    <mergeCell ref="D16:D17"/>
    <mergeCell ref="E16:E17"/>
    <mergeCell ref="F16:F17"/>
    <mergeCell ref="G12:G13"/>
    <mergeCell ref="J3:L3"/>
    <mergeCell ref="J4:L4"/>
    <mergeCell ref="J5:L5"/>
    <mergeCell ref="B10:B11"/>
    <mergeCell ref="C10:C11"/>
    <mergeCell ref="D10:D11"/>
    <mergeCell ref="E10:E11"/>
    <mergeCell ref="F10:F11"/>
    <mergeCell ref="G10:G11"/>
    <mergeCell ref="B12:B13"/>
    <mergeCell ref="C12:C13"/>
    <mergeCell ref="D12:D13"/>
    <mergeCell ref="E12:E13"/>
    <mergeCell ref="F12:F13"/>
  </mergeCells>
  <pageMargins left="0.16" right="0.25" top="0.35" bottom="0.64" header="0.3" footer="0.2"/>
  <pageSetup paperSize="9" scale="57" orientation="landscape" r:id="rId1"/>
  <headerFooter>
    <oddHeader xml:space="preserve">&amp;R&amp;U&amp;K00B0F0 2019 VERSION 7 (30/8/2019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23"/>
  <sheetViews>
    <sheetView showGridLines="0" view="pageBreakPreview" zoomScale="60" zoomScaleNormal="90" zoomScalePageLayoutView="60" workbookViewId="0">
      <selection activeCell="J10" sqref="J10:J19"/>
    </sheetView>
  </sheetViews>
  <sheetFormatPr defaultRowHeight="15" x14ac:dyDescent="0.25"/>
  <cols>
    <col min="1" max="1" width="3.28515625" customWidth="1"/>
    <col min="2" max="2" width="26.42578125" bestFit="1" customWidth="1"/>
    <col min="3" max="3" width="19.42578125" customWidth="1"/>
    <col min="4" max="4" width="10.140625" style="26" customWidth="1"/>
    <col min="5" max="5" width="15.85546875" customWidth="1"/>
    <col min="6" max="6" width="19" customWidth="1"/>
    <col min="7" max="7" width="21.140625" customWidth="1"/>
    <col min="8" max="8" width="15.28515625" style="26" bestFit="1" customWidth="1"/>
    <col min="9" max="9" width="35.140625" style="26" customWidth="1"/>
    <col min="10" max="10" width="10.5703125" customWidth="1"/>
    <col min="11" max="11" width="16.140625" bestFit="1" customWidth="1"/>
    <col min="12" max="13" width="19.7109375" customWidth="1"/>
  </cols>
  <sheetData>
    <row r="1" spans="1:13" ht="21" x14ac:dyDescent="0.35">
      <c r="A1" s="158" t="s">
        <v>537</v>
      </c>
      <c r="B1" s="2"/>
      <c r="C1" s="2"/>
      <c r="D1" s="9"/>
      <c r="E1" s="2"/>
      <c r="F1" s="2"/>
      <c r="G1" s="2"/>
      <c r="H1" s="9"/>
      <c r="I1" s="9"/>
      <c r="J1" s="4"/>
      <c r="K1" s="4"/>
      <c r="L1" s="4"/>
      <c r="M1" s="4"/>
    </row>
    <row r="2" spans="1:13" ht="18.75" x14ac:dyDescent="0.3">
      <c r="A2" s="6"/>
      <c r="B2" s="2"/>
      <c r="C2" s="2"/>
      <c r="D2" s="9"/>
      <c r="E2" s="2"/>
      <c r="F2" s="2"/>
      <c r="G2" s="2"/>
      <c r="H2" s="9"/>
      <c r="I2" s="9"/>
      <c r="J2" s="4"/>
      <c r="K2" s="4"/>
      <c r="L2" s="4"/>
      <c r="M2" s="4"/>
    </row>
    <row r="3" spans="1:13" ht="18.75" x14ac:dyDescent="0.3">
      <c r="A3" s="2"/>
      <c r="B3" s="2" t="s">
        <v>1</v>
      </c>
      <c r="C3" s="7">
        <v>445</v>
      </c>
      <c r="D3" s="7" t="s">
        <v>2</v>
      </c>
      <c r="E3" s="2"/>
      <c r="F3" s="8"/>
      <c r="G3" s="8"/>
      <c r="H3" s="8">
        <f>C3*M3</f>
        <v>4672.5</v>
      </c>
      <c r="I3" s="255" t="s">
        <v>3</v>
      </c>
      <c r="J3" s="255"/>
      <c r="K3" s="255"/>
      <c r="L3" s="255"/>
      <c r="M3" s="47">
        <v>10.5</v>
      </c>
    </row>
    <row r="4" spans="1:13" ht="18.75" x14ac:dyDescent="0.3">
      <c r="A4" s="2"/>
      <c r="B4" s="2" t="s">
        <v>4</v>
      </c>
      <c r="C4" s="7">
        <v>5</v>
      </c>
      <c r="D4" s="7" t="s">
        <v>5</v>
      </c>
      <c r="E4" s="2"/>
      <c r="F4" s="8"/>
      <c r="G4" s="8"/>
      <c r="H4" s="8">
        <f>C3*M4</f>
        <v>3560</v>
      </c>
      <c r="I4" s="255" t="s">
        <v>6</v>
      </c>
      <c r="J4" s="255"/>
      <c r="K4" s="255"/>
      <c r="L4" s="255"/>
      <c r="M4" s="47">
        <v>8</v>
      </c>
    </row>
    <row r="5" spans="1:13" ht="18.75" x14ac:dyDescent="0.3">
      <c r="A5" s="2"/>
      <c r="B5" s="2" t="s">
        <v>7</v>
      </c>
      <c r="C5" s="7">
        <v>10</v>
      </c>
      <c r="D5" s="7" t="s">
        <v>8</v>
      </c>
      <c r="E5" s="2"/>
      <c r="F5" s="12"/>
      <c r="G5" s="12"/>
      <c r="H5" s="8">
        <f>C3*M5</f>
        <v>712</v>
      </c>
      <c r="I5" s="255" t="s">
        <v>10</v>
      </c>
      <c r="J5" s="255"/>
      <c r="K5" s="255"/>
      <c r="L5" s="255"/>
      <c r="M5" s="47">
        <v>1.6</v>
      </c>
    </row>
    <row r="6" spans="1:13" ht="18.75" x14ac:dyDescent="0.3">
      <c r="A6" s="2"/>
      <c r="B6" s="2"/>
      <c r="C6" s="2"/>
      <c r="D6" s="9"/>
      <c r="E6" s="2"/>
      <c r="F6" s="2"/>
      <c r="G6" s="2"/>
      <c r="H6" s="9"/>
      <c r="I6" s="9"/>
      <c r="J6" s="4"/>
      <c r="K6" s="4"/>
      <c r="L6" s="4"/>
      <c r="M6" s="4"/>
    </row>
    <row r="7" spans="1:13" ht="18.75" x14ac:dyDescent="0.3">
      <c r="A7" s="2"/>
      <c r="B7" s="2"/>
      <c r="C7" s="2"/>
      <c r="D7" s="9"/>
      <c r="E7" s="2"/>
      <c r="F7" s="2"/>
      <c r="G7" s="2"/>
      <c r="H7" s="9"/>
      <c r="I7" s="9"/>
      <c r="J7" s="4"/>
      <c r="K7" s="4"/>
      <c r="L7" s="4"/>
      <c r="M7" s="4"/>
    </row>
    <row r="8" spans="1:13" ht="18.75" x14ac:dyDescent="0.3">
      <c r="A8" s="2"/>
      <c r="B8" s="2"/>
      <c r="C8" s="2"/>
      <c r="D8" s="9"/>
      <c r="E8" s="2"/>
      <c r="F8" s="2"/>
      <c r="G8" s="2"/>
      <c r="H8" s="9"/>
      <c r="I8" s="9"/>
      <c r="J8" s="4"/>
      <c r="K8" s="4"/>
      <c r="L8" s="4"/>
      <c r="M8" s="4"/>
    </row>
    <row r="9" spans="1:13" s="14" customFormat="1" ht="75" x14ac:dyDescent="0.3">
      <c r="A9" s="6"/>
      <c r="B9" s="62" t="s">
        <v>11</v>
      </c>
      <c r="C9" s="63" t="s">
        <v>12</v>
      </c>
      <c r="D9" s="55" t="s">
        <v>1</v>
      </c>
      <c r="E9" s="62" t="s">
        <v>13</v>
      </c>
      <c r="F9" s="160" t="s">
        <v>539</v>
      </c>
      <c r="G9" s="160" t="s">
        <v>540</v>
      </c>
      <c r="H9" s="62" t="s">
        <v>15</v>
      </c>
      <c r="I9" s="62" t="s">
        <v>16</v>
      </c>
      <c r="J9" s="55" t="s">
        <v>1</v>
      </c>
      <c r="K9" s="62" t="s">
        <v>13</v>
      </c>
      <c r="L9" s="160" t="s">
        <v>539</v>
      </c>
      <c r="M9" s="160" t="s">
        <v>540</v>
      </c>
    </row>
    <row r="10" spans="1:13" ht="56.25" x14ac:dyDescent="0.3">
      <c r="A10" s="2"/>
      <c r="B10" s="256" t="s">
        <v>17</v>
      </c>
      <c r="C10" s="261" t="s">
        <v>126</v>
      </c>
      <c r="D10" s="256">
        <v>110</v>
      </c>
      <c r="E10" s="253">
        <f>D10*M3</f>
        <v>1155</v>
      </c>
      <c r="F10" s="280">
        <f>D10*M4</f>
        <v>880</v>
      </c>
      <c r="G10" s="280">
        <f>D10*M5</f>
        <v>176</v>
      </c>
      <c r="H10" s="15" t="s">
        <v>132</v>
      </c>
      <c r="I10" s="18" t="s">
        <v>133</v>
      </c>
      <c r="J10" s="15">
        <v>60</v>
      </c>
      <c r="K10" s="17">
        <f>J10*M3</f>
        <v>630</v>
      </c>
      <c r="L10" s="161">
        <f>J10*M4</f>
        <v>480</v>
      </c>
      <c r="M10" s="161">
        <f>J10*M5</f>
        <v>96</v>
      </c>
    </row>
    <row r="11" spans="1:13" ht="37.5" x14ac:dyDescent="0.3">
      <c r="A11" s="2"/>
      <c r="B11" s="257"/>
      <c r="C11" s="265"/>
      <c r="D11" s="257"/>
      <c r="E11" s="254"/>
      <c r="F11" s="281"/>
      <c r="G11" s="281"/>
      <c r="H11" s="15" t="s">
        <v>134</v>
      </c>
      <c r="I11" s="18" t="s">
        <v>135</v>
      </c>
      <c r="J11" s="15">
        <v>50</v>
      </c>
      <c r="K11" s="17">
        <f>J11*M3</f>
        <v>525</v>
      </c>
      <c r="L11" s="161">
        <f>J11*M4</f>
        <v>400</v>
      </c>
      <c r="M11" s="161">
        <f>J11*M5</f>
        <v>80</v>
      </c>
    </row>
    <row r="12" spans="1:13" ht="21" x14ac:dyDescent="0.3">
      <c r="A12" s="2"/>
      <c r="B12" s="256" t="s">
        <v>21</v>
      </c>
      <c r="C12" s="261" t="s">
        <v>127</v>
      </c>
      <c r="D12" s="256">
        <v>80</v>
      </c>
      <c r="E12" s="253">
        <f>D12*M3</f>
        <v>840</v>
      </c>
      <c r="F12" s="280">
        <f>D12*M4</f>
        <v>640</v>
      </c>
      <c r="G12" s="278">
        <f>D12*M5</f>
        <v>128</v>
      </c>
      <c r="H12" s="15" t="s">
        <v>136</v>
      </c>
      <c r="I12" s="18" t="s">
        <v>137</v>
      </c>
      <c r="J12" s="15">
        <v>50</v>
      </c>
      <c r="K12" s="17">
        <f>J12*M3</f>
        <v>525</v>
      </c>
      <c r="L12" s="161">
        <f>J12*M4</f>
        <v>400</v>
      </c>
      <c r="M12" s="161">
        <f>J12*M5</f>
        <v>80</v>
      </c>
    </row>
    <row r="13" spans="1:13" ht="21" x14ac:dyDescent="0.3">
      <c r="A13" s="2"/>
      <c r="B13" s="260"/>
      <c r="C13" s="262"/>
      <c r="D13" s="260"/>
      <c r="E13" s="264"/>
      <c r="F13" s="283"/>
      <c r="G13" s="279"/>
      <c r="H13" s="15" t="s">
        <v>138</v>
      </c>
      <c r="I13" s="18" t="s">
        <v>139</v>
      </c>
      <c r="J13" s="15">
        <v>30</v>
      </c>
      <c r="K13" s="17">
        <f>J13*M3</f>
        <v>315</v>
      </c>
      <c r="L13" s="161">
        <f>J13*M4</f>
        <v>240</v>
      </c>
      <c r="M13" s="161">
        <f>J13*M5</f>
        <v>48</v>
      </c>
    </row>
    <row r="14" spans="1:13" ht="18.75" customHeight="1" x14ac:dyDescent="0.35">
      <c r="A14" s="2"/>
      <c r="B14" s="256" t="s">
        <v>25</v>
      </c>
      <c r="C14" s="261" t="s">
        <v>128</v>
      </c>
      <c r="D14" s="256">
        <v>90</v>
      </c>
      <c r="E14" s="253">
        <f>D14*M3</f>
        <v>945</v>
      </c>
      <c r="F14" s="280">
        <f>D14*M4</f>
        <v>720</v>
      </c>
      <c r="G14" s="280">
        <f>D14*M5</f>
        <v>144</v>
      </c>
      <c r="H14" s="15" t="s">
        <v>140</v>
      </c>
      <c r="I14" s="18" t="s">
        <v>141</v>
      </c>
      <c r="J14" s="15">
        <v>50</v>
      </c>
      <c r="K14" s="20">
        <f>J14*M3</f>
        <v>525</v>
      </c>
      <c r="L14" s="162">
        <f>J14*M4</f>
        <v>400</v>
      </c>
      <c r="M14" s="162">
        <f>J14*M5</f>
        <v>80</v>
      </c>
    </row>
    <row r="15" spans="1:13" ht="37.5" x14ac:dyDescent="0.3">
      <c r="A15" s="2"/>
      <c r="B15" s="260"/>
      <c r="C15" s="262"/>
      <c r="D15" s="260"/>
      <c r="E15" s="264"/>
      <c r="F15" s="283"/>
      <c r="G15" s="281"/>
      <c r="H15" s="15" t="s">
        <v>142</v>
      </c>
      <c r="I15" s="18" t="s">
        <v>143</v>
      </c>
      <c r="J15" s="15">
        <v>40</v>
      </c>
      <c r="K15" s="17">
        <f>J15*M3</f>
        <v>420</v>
      </c>
      <c r="L15" s="161">
        <f>J15*M4</f>
        <v>320</v>
      </c>
      <c r="M15" s="161">
        <f>J15*M5</f>
        <v>64</v>
      </c>
    </row>
    <row r="16" spans="1:13" ht="21" x14ac:dyDescent="0.3">
      <c r="A16" s="2"/>
      <c r="B16" s="256" t="s">
        <v>31</v>
      </c>
      <c r="C16" s="261" t="s">
        <v>129</v>
      </c>
      <c r="D16" s="256">
        <v>75</v>
      </c>
      <c r="E16" s="253">
        <f>D16*M3</f>
        <v>787.5</v>
      </c>
      <c r="F16" s="280">
        <f>D16*M4</f>
        <v>600</v>
      </c>
      <c r="G16" s="280">
        <f>D16*M5</f>
        <v>120</v>
      </c>
      <c r="H16" s="15" t="s">
        <v>144</v>
      </c>
      <c r="I16" s="18" t="s">
        <v>145</v>
      </c>
      <c r="J16" s="15">
        <v>35</v>
      </c>
      <c r="K16" s="17">
        <f>J16*M3</f>
        <v>367.5</v>
      </c>
      <c r="L16" s="161">
        <f>J16*M4</f>
        <v>280</v>
      </c>
      <c r="M16" s="161">
        <f>J16*M5</f>
        <v>56</v>
      </c>
    </row>
    <row r="17" spans="1:13" ht="37.5" x14ac:dyDescent="0.3">
      <c r="A17" s="2"/>
      <c r="B17" s="257"/>
      <c r="C17" s="265"/>
      <c r="D17" s="257"/>
      <c r="E17" s="254"/>
      <c r="F17" s="281"/>
      <c r="G17" s="281"/>
      <c r="H17" s="15" t="s">
        <v>107</v>
      </c>
      <c r="I17" s="18" t="s">
        <v>108</v>
      </c>
      <c r="J17" s="15">
        <v>40</v>
      </c>
      <c r="K17" s="17">
        <f>J17*M3</f>
        <v>420</v>
      </c>
      <c r="L17" s="161">
        <f>J17*M4</f>
        <v>320</v>
      </c>
      <c r="M17" s="161">
        <f>J17*M5</f>
        <v>64</v>
      </c>
    </row>
    <row r="18" spans="1:13" ht="37.5" customHeight="1" x14ac:dyDescent="0.3">
      <c r="A18" s="2"/>
      <c r="B18" s="274" t="s">
        <v>38</v>
      </c>
      <c r="C18" s="276" t="s">
        <v>130</v>
      </c>
      <c r="D18" s="274">
        <v>90</v>
      </c>
      <c r="E18" s="271">
        <f>D18*M3</f>
        <v>945</v>
      </c>
      <c r="F18" s="282">
        <f>D18*M4</f>
        <v>720</v>
      </c>
      <c r="G18" s="280">
        <f>D18*M5</f>
        <v>144</v>
      </c>
      <c r="H18" s="15" t="s">
        <v>146</v>
      </c>
      <c r="I18" s="44" t="s">
        <v>147</v>
      </c>
      <c r="J18" s="15">
        <v>40</v>
      </c>
      <c r="K18" s="17">
        <f>J18*M3</f>
        <v>420</v>
      </c>
      <c r="L18" s="161">
        <f>J18*M4</f>
        <v>320</v>
      </c>
      <c r="M18" s="161">
        <f>J18*M5</f>
        <v>64</v>
      </c>
    </row>
    <row r="19" spans="1:13" ht="21" x14ac:dyDescent="0.3">
      <c r="A19" s="2"/>
      <c r="B19" s="274"/>
      <c r="C19" s="276"/>
      <c r="D19" s="274"/>
      <c r="E19" s="271"/>
      <c r="F19" s="282"/>
      <c r="G19" s="281"/>
      <c r="H19" s="15" t="s">
        <v>148</v>
      </c>
      <c r="I19" s="44" t="s">
        <v>149</v>
      </c>
      <c r="J19" s="15">
        <v>50</v>
      </c>
      <c r="K19" s="17">
        <f>J19*M3</f>
        <v>525</v>
      </c>
      <c r="L19" s="161">
        <f>J19*M4</f>
        <v>400</v>
      </c>
      <c r="M19" s="161">
        <f>J19*M5</f>
        <v>80</v>
      </c>
    </row>
    <row r="20" spans="1:13" ht="18.75" x14ac:dyDescent="0.3">
      <c r="A20" s="2"/>
      <c r="B20" s="2"/>
      <c r="C20" s="2"/>
      <c r="D20" s="9"/>
      <c r="E20" s="10"/>
      <c r="F20" s="10"/>
      <c r="G20" s="10"/>
      <c r="H20" s="9"/>
      <c r="I20" s="10"/>
      <c r="J20" s="4"/>
      <c r="K20" s="4"/>
      <c r="L20" s="4"/>
      <c r="M20" s="4"/>
    </row>
    <row r="21" spans="1:13" s="14" customFormat="1" ht="18.75" x14ac:dyDescent="0.3">
      <c r="A21" s="6"/>
      <c r="B21" s="6"/>
      <c r="C21" s="6" t="s">
        <v>35</v>
      </c>
      <c r="D21" s="21">
        <f>SUM(D10:D18)</f>
        <v>445</v>
      </c>
      <c r="E21" s="22">
        <f>SUM(E10:E18)</f>
        <v>4672.5</v>
      </c>
      <c r="F21" s="22">
        <f>SUM(F10:F18)</f>
        <v>3560</v>
      </c>
      <c r="G21" s="22">
        <f>SUM(G10:G18)</f>
        <v>712</v>
      </c>
      <c r="H21" s="21"/>
      <c r="I21" s="22"/>
      <c r="J21" s="23">
        <f>SUM(J10:J19)</f>
        <v>445</v>
      </c>
      <c r="K21" s="46">
        <f t="shared" ref="K21:M21" si="0">SUM(K10:K19)</f>
        <v>4672.5</v>
      </c>
      <c r="L21" s="46">
        <f t="shared" si="0"/>
        <v>3560</v>
      </c>
      <c r="M21" s="46">
        <f t="shared" si="0"/>
        <v>712</v>
      </c>
    </row>
    <row r="22" spans="1:13" s="14" customFormat="1" ht="18.75" x14ac:dyDescent="0.3">
      <c r="A22" s="6"/>
      <c r="B22" s="6"/>
      <c r="C22" s="6"/>
      <c r="D22" s="21"/>
      <c r="E22" s="21"/>
      <c r="F22" s="22"/>
      <c r="G22" s="22"/>
      <c r="H22" s="22"/>
      <c r="I22" s="22"/>
      <c r="J22" s="25"/>
      <c r="K22" s="25"/>
      <c r="L22" s="25"/>
      <c r="M22" s="25"/>
    </row>
    <row r="23" spans="1:13" ht="18.75" x14ac:dyDescent="0.3">
      <c r="A23" s="2" t="s">
        <v>36</v>
      </c>
      <c r="B23" s="2"/>
      <c r="C23" s="2"/>
      <c r="D23" s="9"/>
      <c r="E23" s="2"/>
      <c r="F23" s="2"/>
      <c r="G23" s="2"/>
      <c r="H23" s="9"/>
      <c r="I23" s="9"/>
      <c r="J23" s="9"/>
      <c r="K23" s="4"/>
      <c r="L23" s="4"/>
      <c r="M23" s="4"/>
    </row>
  </sheetData>
  <mergeCells count="33">
    <mergeCell ref="B10:B11"/>
    <mergeCell ref="C10:C11"/>
    <mergeCell ref="D10:D11"/>
    <mergeCell ref="E10:E11"/>
    <mergeCell ref="F10:F11"/>
    <mergeCell ref="E12:E13"/>
    <mergeCell ref="F12:F13"/>
    <mergeCell ref="B14:B15"/>
    <mergeCell ref="C14:C15"/>
    <mergeCell ref="D14:D15"/>
    <mergeCell ref="E14:E15"/>
    <mergeCell ref="F14:F15"/>
    <mergeCell ref="G16:G17"/>
    <mergeCell ref="G18:G19"/>
    <mergeCell ref="G10:G11"/>
    <mergeCell ref="B16:B17"/>
    <mergeCell ref="C16:C17"/>
    <mergeCell ref="D16:D17"/>
    <mergeCell ref="E16:E17"/>
    <mergeCell ref="F16:F17"/>
    <mergeCell ref="B18:B19"/>
    <mergeCell ref="C18:C19"/>
    <mergeCell ref="D18:D19"/>
    <mergeCell ref="E18:E19"/>
    <mergeCell ref="F18:F19"/>
    <mergeCell ref="B12:B13"/>
    <mergeCell ref="C12:C13"/>
    <mergeCell ref="D12:D13"/>
    <mergeCell ref="I3:L3"/>
    <mergeCell ref="I4:L4"/>
    <mergeCell ref="I5:L5"/>
    <mergeCell ref="G12:G13"/>
    <mergeCell ref="G14:G15"/>
  </mergeCells>
  <pageMargins left="0.23622047244094491" right="0.23622047244094491" top="0.19685039370078741" bottom="0.19685039370078741" header="0.15748031496062992" footer="0.15748031496062992"/>
  <pageSetup paperSize="9" scale="56" fitToHeight="0" orientation="landscape" r:id="rId1"/>
  <headerFooter>
    <oddHeader xml:space="preserve">&amp;R&amp;"-,Bold"&amp;U&amp;K04-011
2017 VERSION 2 (28/11/2016)&amp;"-,Regular"
</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23"/>
  <sheetViews>
    <sheetView showGridLines="0" zoomScale="60" zoomScaleNormal="60" zoomScalePageLayoutView="77" workbookViewId="0">
      <selection activeCell="C10" sqref="C10:C19"/>
    </sheetView>
  </sheetViews>
  <sheetFormatPr defaultRowHeight="15" x14ac:dyDescent="0.25"/>
  <cols>
    <col min="1" max="1" width="3.28515625" customWidth="1"/>
    <col min="2" max="2" width="26.42578125" bestFit="1" customWidth="1"/>
    <col min="3" max="3" width="19.42578125" customWidth="1"/>
    <col min="4" max="4" width="10" style="26" customWidth="1"/>
    <col min="5" max="5" width="15.85546875" customWidth="1"/>
    <col min="6" max="6" width="19.28515625" customWidth="1"/>
    <col min="7" max="7" width="20" customWidth="1"/>
    <col min="8" max="8" width="15.42578125" style="26" bestFit="1" customWidth="1"/>
    <col min="9" max="9" width="35.140625" style="26" customWidth="1"/>
    <col min="10" max="10" width="11" customWidth="1"/>
    <col min="11" max="11" width="16.140625" bestFit="1" customWidth="1"/>
    <col min="12" max="13" width="20.28515625" customWidth="1"/>
  </cols>
  <sheetData>
    <row r="1" spans="1:13" ht="21" x14ac:dyDescent="0.35">
      <c r="A1" s="158" t="s">
        <v>553</v>
      </c>
      <c r="B1" s="2"/>
      <c r="C1" s="2"/>
      <c r="D1" s="9"/>
      <c r="I1" s="126"/>
      <c r="J1" s="4"/>
      <c r="K1" s="4"/>
      <c r="L1" s="4"/>
      <c r="M1" s="4"/>
    </row>
    <row r="2" spans="1:13" ht="21" x14ac:dyDescent="0.35">
      <c r="A2" s="152" t="s">
        <v>534</v>
      </c>
      <c r="B2" s="153"/>
      <c r="C2" s="153"/>
      <c r="D2" s="154"/>
      <c r="F2" s="2"/>
      <c r="G2" s="2"/>
      <c r="H2" s="9"/>
      <c r="I2" s="9"/>
      <c r="J2" s="4"/>
      <c r="K2" s="4"/>
      <c r="L2" s="4"/>
      <c r="M2" s="4"/>
    </row>
    <row r="3" spans="1:13" ht="18.75" x14ac:dyDescent="0.3">
      <c r="A3" s="2"/>
      <c r="B3" s="2" t="s">
        <v>1</v>
      </c>
      <c r="C3" s="7">
        <v>510</v>
      </c>
      <c r="D3" s="7" t="s">
        <v>555</v>
      </c>
      <c r="E3" s="2"/>
      <c r="F3" s="8"/>
      <c r="G3" s="8"/>
      <c r="H3" s="8">
        <f>C3*M3</f>
        <v>5100</v>
      </c>
      <c r="I3" s="9"/>
      <c r="J3" s="255" t="s">
        <v>3</v>
      </c>
      <c r="K3" s="255"/>
      <c r="L3" s="255"/>
      <c r="M3" s="64">
        <v>10</v>
      </c>
    </row>
    <row r="4" spans="1:13" ht="18.75" x14ac:dyDescent="0.3">
      <c r="A4" s="2"/>
      <c r="B4" s="2" t="s">
        <v>4</v>
      </c>
      <c r="C4" s="7">
        <v>5</v>
      </c>
      <c r="D4" s="7" t="s">
        <v>556</v>
      </c>
      <c r="E4" s="2"/>
      <c r="F4" s="8"/>
      <c r="G4" s="8"/>
      <c r="H4" s="8">
        <f>C3*M4</f>
        <v>4284</v>
      </c>
      <c r="I4" s="11"/>
      <c r="J4" s="255" t="s">
        <v>548</v>
      </c>
      <c r="K4" s="255"/>
      <c r="L4" s="255"/>
      <c r="M4" s="64">
        <v>8.4</v>
      </c>
    </row>
    <row r="5" spans="1:13" ht="18.75" x14ac:dyDescent="0.3">
      <c r="A5" s="2"/>
      <c r="B5" s="2" t="s">
        <v>7</v>
      </c>
      <c r="C5" s="7">
        <v>10</v>
      </c>
      <c r="D5" s="7" t="s">
        <v>557</v>
      </c>
      <c r="E5" s="2"/>
      <c r="F5" s="12"/>
      <c r="G5" s="12"/>
      <c r="H5" s="8">
        <f>C3*M5</f>
        <v>856.8</v>
      </c>
      <c r="I5" s="9"/>
      <c r="J5" s="255" t="s">
        <v>549</v>
      </c>
      <c r="K5" s="255"/>
      <c r="L5" s="255"/>
      <c r="M5" s="64">
        <v>1.68</v>
      </c>
    </row>
    <row r="6" spans="1:13" ht="18.75" x14ac:dyDescent="0.3">
      <c r="A6" s="2"/>
      <c r="B6" s="2" t="s">
        <v>547</v>
      </c>
      <c r="C6" s="7">
        <v>510</v>
      </c>
      <c r="D6" s="9"/>
      <c r="E6" s="2"/>
      <c r="F6" s="2"/>
      <c r="G6" s="2"/>
      <c r="H6" s="9"/>
      <c r="I6" s="9"/>
      <c r="J6" s="4"/>
      <c r="K6" s="4"/>
      <c r="L6" s="4"/>
      <c r="M6" s="4"/>
    </row>
    <row r="7" spans="1:13" ht="18.75" x14ac:dyDescent="0.3">
      <c r="A7" s="2"/>
      <c r="B7" s="2"/>
      <c r="C7" s="2"/>
      <c r="D7" s="9"/>
      <c r="E7" s="2"/>
      <c r="F7" s="2"/>
      <c r="G7" s="2"/>
      <c r="H7" s="9"/>
      <c r="I7" s="9"/>
      <c r="J7" s="4"/>
      <c r="K7" s="4"/>
      <c r="L7" s="4"/>
      <c r="M7" s="4"/>
    </row>
    <row r="8" spans="1:13" ht="18.75" x14ac:dyDescent="0.3">
      <c r="A8" s="2"/>
      <c r="B8" s="2"/>
      <c r="C8" s="2"/>
      <c r="D8" s="9"/>
      <c r="E8" s="2"/>
      <c r="F8" s="2"/>
      <c r="G8" s="2"/>
      <c r="H8" s="9"/>
      <c r="I8" s="9"/>
      <c r="J8" s="4"/>
      <c r="K8" s="4"/>
      <c r="L8" s="4"/>
      <c r="M8" s="4"/>
    </row>
    <row r="9" spans="1:13" s="14" customFormat="1" ht="75" x14ac:dyDescent="0.3">
      <c r="A9" s="6"/>
      <c r="B9" s="62" t="s">
        <v>11</v>
      </c>
      <c r="C9" s="63" t="s">
        <v>12</v>
      </c>
      <c r="D9" s="55" t="s">
        <v>1</v>
      </c>
      <c r="E9" s="62" t="s">
        <v>13</v>
      </c>
      <c r="F9" s="163" t="s">
        <v>554</v>
      </c>
      <c r="G9" s="163" t="s">
        <v>538</v>
      </c>
      <c r="H9" s="62" t="s">
        <v>15</v>
      </c>
      <c r="I9" s="62" t="s">
        <v>16</v>
      </c>
      <c r="J9" s="55" t="s">
        <v>1</v>
      </c>
      <c r="K9" s="62" t="s">
        <v>13</v>
      </c>
      <c r="L9" s="163" t="s">
        <v>554</v>
      </c>
      <c r="M9" s="163" t="s">
        <v>538</v>
      </c>
    </row>
    <row r="10" spans="1:13" ht="56.25" x14ac:dyDescent="0.3">
      <c r="A10" s="2"/>
      <c r="B10" s="27" t="s">
        <v>17</v>
      </c>
      <c r="C10" s="19" t="s">
        <v>150</v>
      </c>
      <c r="D10" s="27">
        <v>100</v>
      </c>
      <c r="E10" s="28">
        <f>D10*M3</f>
        <v>1000</v>
      </c>
      <c r="F10" s="164">
        <f>D10*M4</f>
        <v>840</v>
      </c>
      <c r="G10" s="164">
        <f>D10*M5</f>
        <v>168</v>
      </c>
      <c r="H10" s="15" t="s">
        <v>155</v>
      </c>
      <c r="I10" s="18" t="s">
        <v>156</v>
      </c>
      <c r="J10" s="15">
        <v>100</v>
      </c>
      <c r="K10" s="17">
        <f>J10*M3</f>
        <v>1000</v>
      </c>
      <c r="L10" s="159">
        <f>J10*M4</f>
        <v>840</v>
      </c>
      <c r="M10" s="159">
        <f>J10*M5</f>
        <v>168</v>
      </c>
    </row>
    <row r="11" spans="1:13" ht="18.75" x14ac:dyDescent="0.3">
      <c r="A11" s="2"/>
      <c r="B11" s="256" t="s">
        <v>21</v>
      </c>
      <c r="C11" s="261" t="s">
        <v>151</v>
      </c>
      <c r="D11" s="256">
        <v>100</v>
      </c>
      <c r="E11" s="253">
        <f>D11*M3</f>
        <v>1000</v>
      </c>
      <c r="F11" s="280">
        <f>D11*M4</f>
        <v>840</v>
      </c>
      <c r="G11" s="278">
        <f>D11*M5</f>
        <v>168</v>
      </c>
      <c r="H11" s="15" t="s">
        <v>157</v>
      </c>
      <c r="I11" s="18" t="s">
        <v>158</v>
      </c>
      <c r="J11" s="15">
        <v>50</v>
      </c>
      <c r="K11" s="17">
        <f>J11*M3</f>
        <v>500</v>
      </c>
      <c r="L11" s="159">
        <f>J11*M4</f>
        <v>420</v>
      </c>
      <c r="M11" s="159">
        <f>J11*M5</f>
        <v>84</v>
      </c>
    </row>
    <row r="12" spans="1:13" ht="37.5" x14ac:dyDescent="0.3">
      <c r="A12" s="2"/>
      <c r="B12" s="260"/>
      <c r="C12" s="262"/>
      <c r="D12" s="260"/>
      <c r="E12" s="264"/>
      <c r="F12" s="283"/>
      <c r="G12" s="279"/>
      <c r="H12" s="15" t="s">
        <v>159</v>
      </c>
      <c r="I12" s="18" t="s">
        <v>160</v>
      </c>
      <c r="J12" s="15">
        <v>50</v>
      </c>
      <c r="K12" s="17">
        <f>J12*M3</f>
        <v>500</v>
      </c>
      <c r="L12" s="159">
        <f>J12*M4</f>
        <v>420</v>
      </c>
      <c r="M12" s="159">
        <f>J12*M5</f>
        <v>84</v>
      </c>
    </row>
    <row r="13" spans="1:13" ht="39" customHeight="1" x14ac:dyDescent="0.3">
      <c r="A13" s="2"/>
      <c r="B13" s="256" t="s">
        <v>25</v>
      </c>
      <c r="C13" s="261" t="s">
        <v>152</v>
      </c>
      <c r="D13" s="256">
        <v>100</v>
      </c>
      <c r="E13" s="253">
        <f>D13*M3</f>
        <v>1000</v>
      </c>
      <c r="F13" s="280">
        <f>D13*M4</f>
        <v>840</v>
      </c>
      <c r="G13" s="280">
        <f>D13*M5</f>
        <v>168</v>
      </c>
      <c r="H13" s="15" t="s">
        <v>45</v>
      </c>
      <c r="I13" s="18" t="s">
        <v>47</v>
      </c>
      <c r="J13" s="15">
        <v>50</v>
      </c>
      <c r="K13" s="119">
        <f>J13*M3</f>
        <v>500</v>
      </c>
      <c r="L13" s="159">
        <f>J13*M4</f>
        <v>420</v>
      </c>
      <c r="M13" s="159">
        <f>J13*M5</f>
        <v>84</v>
      </c>
    </row>
    <row r="14" spans="1:13" ht="18.75" x14ac:dyDescent="0.3">
      <c r="A14" s="2"/>
      <c r="B14" s="260"/>
      <c r="C14" s="262"/>
      <c r="D14" s="260"/>
      <c r="E14" s="264"/>
      <c r="F14" s="283"/>
      <c r="G14" s="281"/>
      <c r="H14" s="15" t="s">
        <v>161</v>
      </c>
      <c r="I14" s="18" t="s">
        <v>51</v>
      </c>
      <c r="J14" s="15">
        <v>50</v>
      </c>
      <c r="K14" s="17">
        <f>J14*M3</f>
        <v>500</v>
      </c>
      <c r="L14" s="159">
        <f>J14*M4</f>
        <v>420</v>
      </c>
      <c r="M14" s="159">
        <f>J14*M5</f>
        <v>84</v>
      </c>
    </row>
    <row r="15" spans="1:13" ht="37.5" x14ac:dyDescent="0.3">
      <c r="A15" s="2"/>
      <c r="B15" s="256" t="s">
        <v>31</v>
      </c>
      <c r="C15" s="261" t="s">
        <v>153</v>
      </c>
      <c r="D15" s="256">
        <v>100</v>
      </c>
      <c r="E15" s="253">
        <f>D15*M3</f>
        <v>1000</v>
      </c>
      <c r="F15" s="280">
        <f>D15*M4</f>
        <v>840</v>
      </c>
      <c r="G15" s="280">
        <f>D15*M5</f>
        <v>168</v>
      </c>
      <c r="H15" s="15" t="s">
        <v>162</v>
      </c>
      <c r="I15" s="18" t="s">
        <v>163</v>
      </c>
      <c r="J15" s="15">
        <v>40</v>
      </c>
      <c r="K15" s="17">
        <f>J15*M3</f>
        <v>400</v>
      </c>
      <c r="L15" s="159">
        <f>J15*M4</f>
        <v>336</v>
      </c>
      <c r="M15" s="159">
        <f>J15*M5</f>
        <v>67.2</v>
      </c>
    </row>
    <row r="16" spans="1:13" ht="18.75" x14ac:dyDescent="0.3">
      <c r="A16" s="2"/>
      <c r="B16" s="257"/>
      <c r="C16" s="265"/>
      <c r="D16" s="257"/>
      <c r="E16" s="254"/>
      <c r="F16" s="281"/>
      <c r="G16" s="281"/>
      <c r="H16" s="15" t="s">
        <v>164</v>
      </c>
      <c r="I16" s="18" t="s">
        <v>165</v>
      </c>
      <c r="J16" s="15">
        <v>60</v>
      </c>
      <c r="K16" s="17">
        <f>J16*M3</f>
        <v>600</v>
      </c>
      <c r="L16" s="159">
        <f>J16*M4</f>
        <v>504</v>
      </c>
      <c r="M16" s="159">
        <f>J16*M5</f>
        <v>100.8</v>
      </c>
    </row>
    <row r="17" spans="1:13" ht="37.5" customHeight="1" x14ac:dyDescent="0.3">
      <c r="A17" s="2"/>
      <c r="B17" s="274" t="s">
        <v>38</v>
      </c>
      <c r="C17" s="276" t="s">
        <v>154</v>
      </c>
      <c r="D17" s="274">
        <v>110</v>
      </c>
      <c r="E17" s="271">
        <f>D17*M3</f>
        <v>1100</v>
      </c>
      <c r="F17" s="282">
        <f>D17*M4</f>
        <v>924</v>
      </c>
      <c r="G17" s="282">
        <f>D17*M5</f>
        <v>184.79999999999998</v>
      </c>
      <c r="H17" s="15" t="s">
        <v>166</v>
      </c>
      <c r="I17" s="44" t="s">
        <v>167</v>
      </c>
      <c r="J17" s="15">
        <v>20</v>
      </c>
      <c r="K17" s="17">
        <f>J17*M3</f>
        <v>200</v>
      </c>
      <c r="L17" s="159">
        <f>J17*M4</f>
        <v>168</v>
      </c>
      <c r="M17" s="159">
        <f>J17*M5</f>
        <v>33.6</v>
      </c>
    </row>
    <row r="18" spans="1:13" ht="56.25" x14ac:dyDescent="0.3">
      <c r="A18" s="2"/>
      <c r="B18" s="274"/>
      <c r="C18" s="276"/>
      <c r="D18" s="274"/>
      <c r="E18" s="271"/>
      <c r="F18" s="282"/>
      <c r="G18" s="282"/>
      <c r="H18" s="15" t="s">
        <v>526</v>
      </c>
      <c r="I18" s="44" t="s">
        <v>168</v>
      </c>
      <c r="J18" s="15">
        <v>40</v>
      </c>
      <c r="K18" s="17">
        <f>J18*M3</f>
        <v>400</v>
      </c>
      <c r="L18" s="159">
        <f>J18*M4</f>
        <v>336</v>
      </c>
      <c r="M18" s="159">
        <f>J18*M5</f>
        <v>67.2</v>
      </c>
    </row>
    <row r="19" spans="1:13" ht="75" x14ac:dyDescent="0.3">
      <c r="A19" s="2"/>
      <c r="B19" s="274"/>
      <c r="C19" s="276"/>
      <c r="D19" s="274"/>
      <c r="E19" s="271"/>
      <c r="F19" s="282"/>
      <c r="G19" s="282"/>
      <c r="H19" s="15" t="s">
        <v>123</v>
      </c>
      <c r="I19" s="44" t="s">
        <v>169</v>
      </c>
      <c r="J19" s="15">
        <v>50</v>
      </c>
      <c r="K19" s="17">
        <f>J19*M3</f>
        <v>500</v>
      </c>
      <c r="L19" s="159">
        <f>J19*M4</f>
        <v>420</v>
      </c>
      <c r="M19" s="159">
        <f>J19*M5</f>
        <v>84</v>
      </c>
    </row>
    <row r="20" spans="1:13" ht="18.75" x14ac:dyDescent="0.3">
      <c r="A20" s="2"/>
      <c r="B20" s="2"/>
      <c r="C20" s="2"/>
      <c r="D20" s="9"/>
      <c r="E20" s="10"/>
      <c r="F20" s="10"/>
      <c r="G20" s="10"/>
      <c r="H20" s="9"/>
      <c r="I20" s="10"/>
      <c r="J20" s="4"/>
      <c r="K20" s="4"/>
      <c r="L20" s="4"/>
      <c r="M20" s="4"/>
    </row>
    <row r="21" spans="1:13" s="14" customFormat="1" ht="18.75" x14ac:dyDescent="0.3">
      <c r="A21" s="6"/>
      <c r="B21" s="6"/>
      <c r="C21" s="6" t="s">
        <v>35</v>
      </c>
      <c r="D21" s="21">
        <f>SUM(D10:D17)</f>
        <v>510</v>
      </c>
      <c r="E21" s="22">
        <f>SUM(E10:E17)</f>
        <v>5100</v>
      </c>
      <c r="F21" s="22">
        <f>SUM(F10:F17)</f>
        <v>4284</v>
      </c>
      <c r="G21" s="22">
        <f>SUM(G10:G19)</f>
        <v>856.8</v>
      </c>
      <c r="H21" s="21"/>
      <c r="I21" s="22"/>
      <c r="J21" s="23">
        <f>SUM(J10:J19)</f>
        <v>510</v>
      </c>
      <c r="K21" s="46">
        <f>SUM(K10:K19)</f>
        <v>5100</v>
      </c>
      <c r="L21" s="46">
        <f>SUM(L10:L19)</f>
        <v>4284</v>
      </c>
      <c r="M21" s="46">
        <f t="shared" ref="M21" si="0">SUM(M10:M19)</f>
        <v>856.80000000000007</v>
      </c>
    </row>
    <row r="22" spans="1:13" s="14" customFormat="1" ht="18.75" x14ac:dyDescent="0.3">
      <c r="A22" s="6"/>
      <c r="B22" s="6"/>
      <c r="C22" s="6"/>
      <c r="D22" s="21"/>
      <c r="E22" s="21"/>
      <c r="F22" s="22"/>
      <c r="G22" s="22"/>
      <c r="H22" s="22"/>
      <c r="I22" s="22"/>
      <c r="J22" s="25"/>
      <c r="K22" s="25"/>
      <c r="L22" s="25"/>
      <c r="M22" s="25"/>
    </row>
    <row r="23" spans="1:13" ht="18.75" x14ac:dyDescent="0.3">
      <c r="A23" s="2" t="s">
        <v>551</v>
      </c>
      <c r="B23" s="2"/>
      <c r="C23" s="2"/>
      <c r="D23" s="9"/>
      <c r="E23" s="2"/>
      <c r="F23" s="2"/>
      <c r="G23" s="2"/>
      <c r="H23" s="9"/>
      <c r="I23" s="9"/>
      <c r="J23" s="9"/>
      <c r="K23" s="4"/>
      <c r="L23" s="4"/>
      <c r="M23" s="4"/>
    </row>
  </sheetData>
  <mergeCells count="27">
    <mergeCell ref="G11:G12"/>
    <mergeCell ref="J3:L3"/>
    <mergeCell ref="J4:L4"/>
    <mergeCell ref="J5:L5"/>
    <mergeCell ref="B11:B12"/>
    <mergeCell ref="C11:C12"/>
    <mergeCell ref="D11:D12"/>
    <mergeCell ref="E11:E12"/>
    <mergeCell ref="F11:F12"/>
    <mergeCell ref="G15:G16"/>
    <mergeCell ref="B13:B14"/>
    <mergeCell ref="C13:C14"/>
    <mergeCell ref="D13:D14"/>
    <mergeCell ref="E13:E14"/>
    <mergeCell ref="F13:F14"/>
    <mergeCell ref="G13:G14"/>
    <mergeCell ref="B15:B16"/>
    <mergeCell ref="C15:C16"/>
    <mergeCell ref="D15:D16"/>
    <mergeCell ref="E15:E16"/>
    <mergeCell ref="F15:F16"/>
    <mergeCell ref="F17:F19"/>
    <mergeCell ref="G17:G19"/>
    <mergeCell ref="B17:B19"/>
    <mergeCell ref="C17:C19"/>
    <mergeCell ref="D17:D19"/>
    <mergeCell ref="E17:E19"/>
  </mergeCells>
  <pageMargins left="0.23622047244094491" right="0.23622047244094491" top="0.19685039370078741" bottom="0.19685039370078741" header="0.15748031496062992" footer="0.15748031496062992"/>
  <pageSetup paperSize="9" scale="56" fitToHeight="0" orientation="landscape" r:id="rId1"/>
  <headerFooter>
    <oddHeader>&amp;R&amp;U&amp;K00B0F0 2018 VERSION 2 (01/03/2018)</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5"/>
  <sheetViews>
    <sheetView showGridLines="0" view="pageBreakPreview" zoomScale="60" zoomScaleNormal="70" zoomScalePageLayoutView="60" workbookViewId="0">
      <selection activeCell="K10" sqref="K10"/>
    </sheetView>
  </sheetViews>
  <sheetFormatPr defaultRowHeight="15" x14ac:dyDescent="0.25"/>
  <cols>
    <col min="1" max="1" width="3.28515625" customWidth="1"/>
    <col min="2" max="2" width="26.42578125" bestFit="1" customWidth="1"/>
    <col min="3" max="3" width="19.42578125" customWidth="1"/>
    <col min="4" max="4" width="10.42578125" style="26" customWidth="1"/>
    <col min="5" max="5" width="15.85546875" customWidth="1"/>
    <col min="6" max="6" width="14.5703125" customWidth="1"/>
    <col min="7" max="7" width="18.42578125" customWidth="1"/>
    <col min="8" max="8" width="14.42578125" style="26" bestFit="1" customWidth="1"/>
    <col min="9" max="9" width="35.140625" style="26" customWidth="1"/>
    <col min="10" max="10" width="10.28515625" customWidth="1"/>
    <col min="11" max="11" width="16.140625" bestFit="1" customWidth="1"/>
    <col min="12" max="13" width="16.42578125" customWidth="1"/>
  </cols>
  <sheetData>
    <row r="1" spans="1:13" ht="18.75" x14ac:dyDescent="0.3">
      <c r="A1" s="29" t="s">
        <v>170</v>
      </c>
      <c r="B1" s="2"/>
      <c r="C1" s="2"/>
      <c r="D1" s="9"/>
      <c r="E1" s="2"/>
      <c r="F1" s="2"/>
      <c r="G1" s="2"/>
      <c r="H1" s="126"/>
      <c r="I1" s="170"/>
      <c r="J1" s="4"/>
      <c r="K1" s="4"/>
      <c r="L1" s="4"/>
      <c r="M1" s="4"/>
    </row>
    <row r="2" spans="1:13" ht="18.75" x14ac:dyDescent="0.3">
      <c r="A2" s="6"/>
      <c r="B2" s="2" t="s">
        <v>547</v>
      </c>
      <c r="C2" s="7">
        <v>540</v>
      </c>
      <c r="D2" s="9"/>
      <c r="E2" s="2"/>
      <c r="F2" s="2"/>
      <c r="G2" s="2"/>
      <c r="H2" s="9"/>
      <c r="I2" s="9"/>
      <c r="J2" s="4"/>
      <c r="K2" s="4"/>
      <c r="L2" s="4"/>
      <c r="M2" s="4"/>
    </row>
    <row r="3" spans="1:13" ht="18.75" x14ac:dyDescent="0.3">
      <c r="A3" s="2"/>
      <c r="B3" s="2" t="s">
        <v>1</v>
      </c>
      <c r="C3" s="7">
        <f>J23</f>
        <v>510</v>
      </c>
      <c r="D3" s="7" t="s">
        <v>555</v>
      </c>
      <c r="E3" s="2"/>
      <c r="F3" s="8"/>
      <c r="G3" s="8"/>
      <c r="H3" s="8">
        <f>C3*M3</f>
        <v>5865</v>
      </c>
      <c r="I3" s="9"/>
      <c r="J3" s="255" t="s">
        <v>3</v>
      </c>
      <c r="K3" s="255"/>
      <c r="L3" s="255"/>
      <c r="M3" s="64">
        <v>11.5</v>
      </c>
    </row>
    <row r="4" spans="1:13" ht="18.75" x14ac:dyDescent="0.3">
      <c r="A4" s="2"/>
      <c r="B4" s="2" t="s">
        <v>4</v>
      </c>
      <c r="C4" s="7">
        <v>4</v>
      </c>
      <c r="D4" s="7" t="s">
        <v>556</v>
      </c>
      <c r="E4" s="2"/>
      <c r="F4" s="8"/>
      <c r="G4" s="8"/>
      <c r="H4" s="8">
        <f>C3*M4</f>
        <v>3213</v>
      </c>
      <c r="I4" s="11"/>
      <c r="J4" s="255" t="s">
        <v>548</v>
      </c>
      <c r="K4" s="255"/>
      <c r="L4" s="255"/>
      <c r="M4" s="64">
        <v>6.3</v>
      </c>
    </row>
    <row r="5" spans="1:13" ht="18.75" x14ac:dyDescent="0.3">
      <c r="A5" s="2"/>
      <c r="B5" s="2" t="s">
        <v>7</v>
      </c>
      <c r="C5" s="7">
        <v>12</v>
      </c>
      <c r="D5" s="7" t="s">
        <v>557</v>
      </c>
      <c r="E5" s="2"/>
      <c r="F5" s="12"/>
      <c r="G5" s="12"/>
      <c r="H5" s="8">
        <f>C3*M5</f>
        <v>642.6</v>
      </c>
      <c r="I5" s="9"/>
      <c r="J5" s="255" t="s">
        <v>549</v>
      </c>
      <c r="K5" s="255"/>
      <c r="L5" s="255"/>
      <c r="M5" s="64">
        <v>1.26</v>
      </c>
    </row>
    <row r="6" spans="1:13" ht="18.75" x14ac:dyDescent="0.3">
      <c r="A6" s="2"/>
      <c r="B6" s="2"/>
      <c r="C6" s="2"/>
      <c r="D6" s="9"/>
      <c r="E6" s="2"/>
      <c r="F6" s="2"/>
      <c r="G6" s="2"/>
      <c r="H6" s="9"/>
      <c r="I6" s="9"/>
      <c r="J6" s="4"/>
      <c r="K6" s="4"/>
      <c r="L6" s="4"/>
      <c r="M6" s="4"/>
    </row>
    <row r="7" spans="1:13" ht="18.75" x14ac:dyDescent="0.3">
      <c r="A7" s="2"/>
      <c r="B7" s="2"/>
      <c r="C7" s="2"/>
      <c r="D7" s="9"/>
      <c r="E7" s="2"/>
      <c r="F7" s="2"/>
      <c r="G7" s="2"/>
      <c r="H7" s="9"/>
      <c r="I7" s="9"/>
      <c r="J7" s="4"/>
      <c r="K7" s="4"/>
      <c r="L7" s="4"/>
      <c r="M7" s="4"/>
    </row>
    <row r="8" spans="1:13" ht="18.75" x14ac:dyDescent="0.3">
      <c r="A8" s="2"/>
      <c r="B8" s="2"/>
      <c r="C8" s="2"/>
      <c r="D8" s="9"/>
      <c r="E8" s="2"/>
      <c r="F8" s="2"/>
      <c r="G8" s="2"/>
      <c r="H8" s="9"/>
      <c r="I8" s="9"/>
      <c r="J8" s="4"/>
      <c r="K8" s="4"/>
      <c r="L8" s="4"/>
      <c r="M8" s="4"/>
    </row>
    <row r="9" spans="1:13" s="14" customFormat="1" ht="56.25" x14ac:dyDescent="0.3">
      <c r="A9" s="6"/>
      <c r="B9" s="62" t="s">
        <v>11</v>
      </c>
      <c r="C9" s="63" t="s">
        <v>12</v>
      </c>
      <c r="D9" s="55" t="s">
        <v>1</v>
      </c>
      <c r="E9" s="62" t="s">
        <v>13</v>
      </c>
      <c r="F9" s="62" t="s">
        <v>550</v>
      </c>
      <c r="G9" s="62" t="s">
        <v>131</v>
      </c>
      <c r="H9" s="62" t="s">
        <v>15</v>
      </c>
      <c r="I9" s="62" t="s">
        <v>16</v>
      </c>
      <c r="J9" s="55" t="s">
        <v>1</v>
      </c>
      <c r="K9" s="62" t="s">
        <v>13</v>
      </c>
      <c r="L9" s="62" t="s">
        <v>550</v>
      </c>
      <c r="M9" s="62" t="s">
        <v>131</v>
      </c>
    </row>
    <row r="10" spans="1:13" ht="56.25" customHeight="1" x14ac:dyDescent="0.3">
      <c r="A10" s="2"/>
      <c r="B10" s="256" t="s">
        <v>17</v>
      </c>
      <c r="C10" s="261" t="s">
        <v>186</v>
      </c>
      <c r="D10" s="256">
        <v>140</v>
      </c>
      <c r="E10" s="253">
        <f>D10*M3</f>
        <v>1610</v>
      </c>
      <c r="F10" s="253">
        <f>D10*M4</f>
        <v>882</v>
      </c>
      <c r="G10" s="253">
        <f>D10*M5</f>
        <v>176.4</v>
      </c>
      <c r="H10" s="15" t="s">
        <v>171</v>
      </c>
      <c r="I10" s="18" t="s">
        <v>172</v>
      </c>
      <c r="J10" s="15">
        <v>40</v>
      </c>
      <c r="K10" s="17">
        <f>J10*$M$3</f>
        <v>460</v>
      </c>
      <c r="L10" s="17">
        <f>J10*M4</f>
        <v>252</v>
      </c>
      <c r="M10" s="17">
        <f>J10*M5</f>
        <v>50.4</v>
      </c>
    </row>
    <row r="11" spans="1:13" ht="37.5" x14ac:dyDescent="0.3">
      <c r="A11" s="2"/>
      <c r="B11" s="260"/>
      <c r="C11" s="262"/>
      <c r="D11" s="260"/>
      <c r="E11" s="264"/>
      <c r="F11" s="264"/>
      <c r="G11" s="264"/>
      <c r="H11" s="15" t="s">
        <v>173</v>
      </c>
      <c r="I11" s="18" t="s">
        <v>174</v>
      </c>
      <c r="J11" s="15">
        <v>50</v>
      </c>
      <c r="K11" s="172">
        <f t="shared" ref="K11:K20" si="0">J11*$M$3</f>
        <v>575</v>
      </c>
      <c r="L11" s="17">
        <f>J11*M4</f>
        <v>315</v>
      </c>
      <c r="M11" s="17">
        <f>J11*M5</f>
        <v>63</v>
      </c>
    </row>
    <row r="12" spans="1:13" ht="18.75" x14ac:dyDescent="0.3">
      <c r="A12" s="2"/>
      <c r="B12" s="257"/>
      <c r="C12" s="265"/>
      <c r="D12" s="257"/>
      <c r="E12" s="254"/>
      <c r="F12" s="254"/>
      <c r="G12" s="254"/>
      <c r="H12" s="15" t="s">
        <v>175</v>
      </c>
      <c r="I12" s="18" t="s">
        <v>176</v>
      </c>
      <c r="J12" s="15">
        <v>50</v>
      </c>
      <c r="K12" s="172">
        <f t="shared" si="0"/>
        <v>575</v>
      </c>
      <c r="L12" s="17">
        <f>J12*M4</f>
        <v>315</v>
      </c>
      <c r="M12" s="17">
        <f>J12*M5</f>
        <v>63</v>
      </c>
    </row>
    <row r="13" spans="1:13" ht="40.5" customHeight="1" x14ac:dyDescent="0.3">
      <c r="A13" s="2"/>
      <c r="B13" s="256" t="s">
        <v>21</v>
      </c>
      <c r="C13" s="261" t="s">
        <v>187</v>
      </c>
      <c r="D13" s="256">
        <v>130</v>
      </c>
      <c r="E13" s="253">
        <f>D13*M3</f>
        <v>1495</v>
      </c>
      <c r="F13" s="253">
        <f>D13*M4</f>
        <v>819</v>
      </c>
      <c r="G13" s="272">
        <f>D13*M5</f>
        <v>163.80000000000001</v>
      </c>
      <c r="H13" s="15" t="s">
        <v>177</v>
      </c>
      <c r="I13" s="18" t="s">
        <v>178</v>
      </c>
      <c r="J13" s="15">
        <v>40</v>
      </c>
      <c r="K13" s="172">
        <f t="shared" si="0"/>
        <v>460</v>
      </c>
      <c r="L13" s="17">
        <f>J13*M4</f>
        <v>252</v>
      </c>
      <c r="M13" s="17">
        <f>J13*M5</f>
        <v>50.4</v>
      </c>
    </row>
    <row r="14" spans="1:13" ht="37.5" x14ac:dyDescent="0.3">
      <c r="A14" s="2"/>
      <c r="B14" s="260"/>
      <c r="C14" s="262"/>
      <c r="D14" s="260"/>
      <c r="E14" s="264"/>
      <c r="F14" s="264"/>
      <c r="G14" s="277"/>
      <c r="H14" s="15" t="s">
        <v>179</v>
      </c>
      <c r="I14" s="18" t="s">
        <v>180</v>
      </c>
      <c r="J14" s="15">
        <v>50</v>
      </c>
      <c r="K14" s="172">
        <f t="shared" si="0"/>
        <v>575</v>
      </c>
      <c r="L14" s="17">
        <f>J14*M4</f>
        <v>315</v>
      </c>
      <c r="M14" s="17">
        <f>J14*M5</f>
        <v>63</v>
      </c>
    </row>
    <row r="15" spans="1:13" ht="37.5" x14ac:dyDescent="0.3">
      <c r="A15" s="2"/>
      <c r="B15" s="257"/>
      <c r="C15" s="265"/>
      <c r="D15" s="257"/>
      <c r="E15" s="254"/>
      <c r="F15" s="254"/>
      <c r="G15" s="273"/>
      <c r="H15" s="15" t="s">
        <v>181</v>
      </c>
      <c r="I15" s="18" t="s">
        <v>182</v>
      </c>
      <c r="J15" s="15">
        <v>40</v>
      </c>
      <c r="K15" s="172">
        <f t="shared" si="0"/>
        <v>460</v>
      </c>
      <c r="L15" s="17">
        <f>J15*M4</f>
        <v>252</v>
      </c>
      <c r="M15" s="17">
        <f>J15*M5</f>
        <v>50.4</v>
      </c>
    </row>
    <row r="16" spans="1:13" ht="63" customHeight="1" x14ac:dyDescent="0.3">
      <c r="A16" s="2"/>
      <c r="B16" s="256" t="s">
        <v>25</v>
      </c>
      <c r="C16" s="261" t="s">
        <v>188</v>
      </c>
      <c r="D16" s="256">
        <v>130</v>
      </c>
      <c r="E16" s="253">
        <f>D16*M3</f>
        <v>1495</v>
      </c>
      <c r="F16" s="253">
        <f>D16*M4</f>
        <v>819</v>
      </c>
      <c r="G16" s="253">
        <f>D16*M5</f>
        <v>163.80000000000001</v>
      </c>
      <c r="H16" s="15" t="s">
        <v>123</v>
      </c>
      <c r="I16" s="18" t="s">
        <v>124</v>
      </c>
      <c r="J16" s="15">
        <v>50</v>
      </c>
      <c r="K16" s="172">
        <f t="shared" si="0"/>
        <v>575</v>
      </c>
      <c r="L16" s="145">
        <f>J16*M4</f>
        <v>315</v>
      </c>
      <c r="M16" s="145">
        <f>J16*M5</f>
        <v>63</v>
      </c>
    </row>
    <row r="17" spans="1:13" ht="56.25" x14ac:dyDescent="0.3">
      <c r="A17" s="2"/>
      <c r="B17" s="260"/>
      <c r="C17" s="262"/>
      <c r="D17" s="260"/>
      <c r="E17" s="264"/>
      <c r="F17" s="264"/>
      <c r="G17" s="264"/>
      <c r="H17" s="15" t="s">
        <v>526</v>
      </c>
      <c r="I17" s="18" t="s">
        <v>168</v>
      </c>
      <c r="J17" s="15">
        <v>40</v>
      </c>
      <c r="K17" s="172">
        <f t="shared" si="0"/>
        <v>460</v>
      </c>
      <c r="L17" s="17">
        <f>J17*M4</f>
        <v>252</v>
      </c>
      <c r="M17" s="17">
        <f>J17*M5</f>
        <v>50.4</v>
      </c>
    </row>
    <row r="18" spans="1:13" ht="37.5" x14ac:dyDescent="0.3">
      <c r="A18" s="2"/>
      <c r="B18" s="257"/>
      <c r="C18" s="265"/>
      <c r="D18" s="257"/>
      <c r="E18" s="254"/>
      <c r="F18" s="254"/>
      <c r="G18" s="254"/>
      <c r="H18" s="15" t="s">
        <v>183</v>
      </c>
      <c r="I18" s="39" t="s">
        <v>184</v>
      </c>
      <c r="J18" s="15">
        <v>40</v>
      </c>
      <c r="K18" s="172">
        <f t="shared" si="0"/>
        <v>460</v>
      </c>
      <c r="L18" s="17">
        <f>J18*M4</f>
        <v>252</v>
      </c>
      <c r="M18" s="17">
        <f>J18*M5</f>
        <v>50.4</v>
      </c>
    </row>
    <row r="19" spans="1:13" ht="37.5" customHeight="1" x14ac:dyDescent="0.3">
      <c r="A19" s="2"/>
      <c r="B19" s="274" t="s">
        <v>31</v>
      </c>
      <c r="C19" s="276" t="s">
        <v>544</v>
      </c>
      <c r="D19" s="274">
        <v>110</v>
      </c>
      <c r="E19" s="271">
        <f>D19*M3</f>
        <v>1265</v>
      </c>
      <c r="F19" s="271">
        <f>D19*M4</f>
        <v>693</v>
      </c>
      <c r="G19" s="271">
        <f>D19*M5</f>
        <v>138.6</v>
      </c>
      <c r="H19" s="15" t="s">
        <v>107</v>
      </c>
      <c r="I19" s="44" t="s">
        <v>108</v>
      </c>
      <c r="J19" s="15">
        <v>40</v>
      </c>
      <c r="K19" s="172">
        <f t="shared" si="0"/>
        <v>460</v>
      </c>
      <c r="L19" s="17">
        <f>J19*M4</f>
        <v>252</v>
      </c>
      <c r="M19" s="17">
        <f>J19*M5</f>
        <v>50.4</v>
      </c>
    </row>
    <row r="20" spans="1:13" ht="18.75" x14ac:dyDescent="0.3">
      <c r="A20" s="2"/>
      <c r="B20" s="274"/>
      <c r="C20" s="276"/>
      <c r="D20" s="274"/>
      <c r="E20" s="271"/>
      <c r="F20" s="271"/>
      <c r="G20" s="271"/>
      <c r="H20" s="15" t="s">
        <v>530</v>
      </c>
      <c r="I20" s="44" t="s">
        <v>531</v>
      </c>
      <c r="J20" s="15">
        <v>40</v>
      </c>
      <c r="K20" s="172">
        <f t="shared" si="0"/>
        <v>460</v>
      </c>
      <c r="L20" s="17">
        <f>J20*M4</f>
        <v>252</v>
      </c>
      <c r="M20" s="17">
        <f>J20*M5</f>
        <v>50.4</v>
      </c>
    </row>
    <row r="21" spans="1:13" ht="18.75" x14ac:dyDescent="0.3">
      <c r="A21" s="2"/>
      <c r="B21" s="274"/>
      <c r="C21" s="276"/>
      <c r="D21" s="274"/>
      <c r="E21" s="271"/>
      <c r="F21" s="271"/>
      <c r="G21" s="271"/>
      <c r="H21" s="15" t="s">
        <v>558</v>
      </c>
      <c r="I21" s="44" t="s">
        <v>185</v>
      </c>
      <c r="J21" s="15">
        <v>30</v>
      </c>
      <c r="K21" s="17">
        <f>J21*M3</f>
        <v>345</v>
      </c>
      <c r="L21" s="17">
        <f>J21*M4</f>
        <v>189</v>
      </c>
      <c r="M21" s="17">
        <f>J21*M5</f>
        <v>37.799999999999997</v>
      </c>
    </row>
    <row r="22" spans="1:13" ht="18.75" x14ac:dyDescent="0.3">
      <c r="A22" s="2"/>
      <c r="B22" s="2"/>
      <c r="C22" s="2"/>
      <c r="D22" s="9"/>
      <c r="E22" s="10"/>
      <c r="F22" s="10"/>
      <c r="G22" s="10"/>
      <c r="H22" s="9"/>
      <c r="I22" s="10"/>
      <c r="J22" s="40"/>
      <c r="K22" s="42"/>
      <c r="L22" s="42"/>
      <c r="M22" s="42"/>
    </row>
    <row r="23" spans="1:13" s="14" customFormat="1" ht="18.75" x14ac:dyDescent="0.3">
      <c r="A23" s="6"/>
      <c r="B23" s="6"/>
      <c r="C23" s="6" t="s">
        <v>35</v>
      </c>
      <c r="D23" s="21">
        <f>SUM(D10:D19)</f>
        <v>510</v>
      </c>
      <c r="E23" s="22">
        <f>SUM(E10:E19)</f>
        <v>5865</v>
      </c>
      <c r="F23" s="22">
        <f>SUM(F10:F19)</f>
        <v>3213</v>
      </c>
      <c r="G23" s="22">
        <f>SUM(G10:G19)</f>
        <v>642.6</v>
      </c>
      <c r="H23" s="21"/>
      <c r="I23" s="22"/>
      <c r="J23" s="23">
        <f>SUM(J10:J21)</f>
        <v>510</v>
      </c>
      <c r="K23" s="46">
        <f>SUM(K10:K21)</f>
        <v>5865</v>
      </c>
      <c r="L23" s="46">
        <f>SUM(L10:L21)</f>
        <v>3213</v>
      </c>
      <c r="M23" s="46">
        <f>SUM(M10:M21)</f>
        <v>642.59999999999991</v>
      </c>
    </row>
    <row r="24" spans="1:13" s="14" customFormat="1" ht="18.75" x14ac:dyDescent="0.3">
      <c r="A24" s="6"/>
      <c r="B24" s="6"/>
      <c r="C24" s="6"/>
      <c r="D24" s="21"/>
      <c r="E24" s="21"/>
      <c r="F24" s="22"/>
      <c r="G24" s="22"/>
      <c r="H24" s="22"/>
      <c r="I24" s="22"/>
      <c r="J24" s="25"/>
      <c r="K24" s="25"/>
      <c r="L24" s="25"/>
      <c r="M24" s="25"/>
    </row>
    <row r="25" spans="1:13" ht="18.75" x14ac:dyDescent="0.3">
      <c r="A25" s="2" t="s">
        <v>551</v>
      </c>
      <c r="B25" s="2"/>
      <c r="C25" s="2"/>
      <c r="D25" s="9"/>
      <c r="E25" s="2"/>
      <c r="F25" s="2"/>
      <c r="G25" s="2"/>
      <c r="H25" s="9"/>
      <c r="I25" s="9"/>
      <c r="J25" s="9"/>
      <c r="K25" s="4"/>
      <c r="L25" s="4"/>
      <c r="M25" s="4"/>
    </row>
  </sheetData>
  <mergeCells count="27">
    <mergeCell ref="J3:L3"/>
    <mergeCell ref="J4:L4"/>
    <mergeCell ref="J5:L5"/>
    <mergeCell ref="G10:G12"/>
    <mergeCell ref="B19:B21"/>
    <mergeCell ref="C19:C21"/>
    <mergeCell ref="D19:D21"/>
    <mergeCell ref="E19:E21"/>
    <mergeCell ref="F19:F21"/>
    <mergeCell ref="G19:G21"/>
    <mergeCell ref="B13:B15"/>
    <mergeCell ref="C13:C15"/>
    <mergeCell ref="D13:D15"/>
    <mergeCell ref="E13:E15"/>
    <mergeCell ref="B10:B12"/>
    <mergeCell ref="C10:C12"/>
    <mergeCell ref="D10:D12"/>
    <mergeCell ref="E10:E12"/>
    <mergeCell ref="F10:F12"/>
    <mergeCell ref="F13:F15"/>
    <mergeCell ref="G13:G15"/>
    <mergeCell ref="G16:G18"/>
    <mergeCell ref="B16:B18"/>
    <mergeCell ref="C16:C18"/>
    <mergeCell ref="D16:D18"/>
    <mergeCell ref="E16:E18"/>
    <mergeCell ref="F16:F18"/>
  </mergeCells>
  <pageMargins left="0.16" right="0.25" top="0.35" bottom="0.64" header="0.3" footer="0.2"/>
  <pageSetup paperSize="9" scale="56" fitToHeight="0" orientation="landscape" r:id="rId1"/>
  <headerFooter>
    <oddHeader xml:space="preserve">&amp;R&amp;U&amp;K00B0F0 2018 VERSION 3 (30/08/2018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24"/>
  <sheetViews>
    <sheetView view="pageBreakPreview" topLeftCell="A10" zoomScale="89" zoomScaleNormal="60" zoomScaleSheetLayoutView="89" workbookViewId="0">
      <selection activeCell="F22" sqref="F22"/>
    </sheetView>
  </sheetViews>
  <sheetFormatPr defaultRowHeight="15" x14ac:dyDescent="0.25"/>
  <cols>
    <col min="1" max="1" width="3.28515625" customWidth="1"/>
    <col min="2" max="2" width="26.42578125" bestFit="1" customWidth="1"/>
    <col min="3" max="3" width="19.42578125" customWidth="1"/>
    <col min="4" max="4" width="10.140625" style="26" customWidth="1"/>
    <col min="5" max="5" width="15.85546875" customWidth="1"/>
    <col min="6" max="6" width="12.85546875" customWidth="1"/>
    <col min="7" max="7" width="20.85546875" customWidth="1"/>
    <col min="8" max="8" width="16.28515625" style="26" customWidth="1"/>
    <col min="9" max="9" width="35.140625" style="26" customWidth="1"/>
    <col min="10" max="10" width="10.28515625" customWidth="1"/>
    <col min="11" max="11" width="16.140625" bestFit="1" customWidth="1"/>
    <col min="12" max="13" width="16.42578125" customWidth="1"/>
  </cols>
  <sheetData>
    <row r="1" spans="1:13" ht="18.75" x14ac:dyDescent="0.3">
      <c r="A1" s="29" t="s">
        <v>536</v>
      </c>
      <c r="B1" s="2"/>
      <c r="C1" s="2"/>
      <c r="D1" s="126"/>
      <c r="E1" s="2"/>
      <c r="F1" s="2"/>
      <c r="G1" s="2"/>
      <c r="H1" s="126"/>
      <c r="I1" s="126"/>
      <c r="J1" s="4"/>
      <c r="K1" s="4"/>
      <c r="L1" s="4"/>
      <c r="M1" s="4"/>
    </row>
    <row r="2" spans="1:13" ht="18.75" x14ac:dyDescent="0.3">
      <c r="A2" s="29"/>
      <c r="B2" s="2"/>
      <c r="C2" s="2"/>
      <c r="D2" s="126"/>
      <c r="E2" s="2"/>
      <c r="F2" s="2"/>
      <c r="G2" s="2"/>
      <c r="H2" s="126"/>
      <c r="I2" s="126"/>
      <c r="J2" s="4"/>
      <c r="K2" s="4"/>
      <c r="L2" s="4"/>
      <c r="M2" s="4"/>
    </row>
    <row r="3" spans="1:13" ht="18.75" x14ac:dyDescent="0.3">
      <c r="A3" s="6"/>
      <c r="B3" s="2" t="s">
        <v>547</v>
      </c>
      <c r="C3" s="7">
        <v>350</v>
      </c>
      <c r="D3" s="126"/>
      <c r="E3" s="2"/>
      <c r="F3" s="2"/>
      <c r="G3" s="2"/>
      <c r="H3" s="126"/>
      <c r="I3" s="126"/>
      <c r="J3" s="4"/>
      <c r="K3" s="4"/>
      <c r="L3" s="4"/>
      <c r="M3" s="4"/>
    </row>
    <row r="4" spans="1:13" ht="18.75" x14ac:dyDescent="0.3">
      <c r="A4" s="2"/>
      <c r="B4" s="2" t="s">
        <v>1</v>
      </c>
      <c r="C4" s="7">
        <f>D22</f>
        <v>340</v>
      </c>
      <c r="D4" s="7" t="s">
        <v>2</v>
      </c>
      <c r="E4" s="2"/>
      <c r="F4" s="8"/>
      <c r="G4" s="8"/>
      <c r="H4" s="8">
        <f>C4*M4</f>
        <v>3604</v>
      </c>
      <c r="I4" s="126"/>
      <c r="J4" s="255" t="s">
        <v>3</v>
      </c>
      <c r="K4" s="255"/>
      <c r="L4" s="255"/>
      <c r="M4" s="64">
        <v>10.6</v>
      </c>
    </row>
    <row r="5" spans="1:13" ht="18.75" x14ac:dyDescent="0.3">
      <c r="A5" s="2"/>
      <c r="B5" s="2" t="s">
        <v>4</v>
      </c>
      <c r="C5" s="7">
        <v>4</v>
      </c>
      <c r="D5" s="7" t="s">
        <v>5</v>
      </c>
      <c r="E5" s="2"/>
      <c r="F5" s="8"/>
      <c r="G5" s="8"/>
      <c r="H5" s="8">
        <f>C4*M5</f>
        <v>1802</v>
      </c>
      <c r="I5" s="11"/>
      <c r="J5" s="255" t="s">
        <v>6</v>
      </c>
      <c r="K5" s="255"/>
      <c r="L5" s="255"/>
      <c r="M5" s="64">
        <v>5.3</v>
      </c>
    </row>
    <row r="6" spans="1:13" ht="18.75" x14ac:dyDescent="0.3">
      <c r="A6" s="2"/>
      <c r="B6" s="2" t="s">
        <v>7</v>
      </c>
      <c r="C6" s="7">
        <v>10</v>
      </c>
      <c r="D6" s="7" t="s">
        <v>8</v>
      </c>
      <c r="E6" s="2"/>
      <c r="F6" s="12"/>
      <c r="G6" s="12"/>
      <c r="H6" s="8">
        <f>C4*M6</f>
        <v>360.40000000000003</v>
      </c>
      <c r="I6" s="126"/>
      <c r="J6" s="255" t="s">
        <v>10</v>
      </c>
      <c r="K6" s="255"/>
      <c r="L6" s="255"/>
      <c r="M6" s="64">
        <v>1.06</v>
      </c>
    </row>
    <row r="7" spans="1:13" ht="18.75" x14ac:dyDescent="0.3">
      <c r="A7" s="2"/>
      <c r="B7" s="2"/>
      <c r="C7" s="2"/>
      <c r="D7" s="126"/>
      <c r="E7" s="2"/>
      <c r="F7" s="2"/>
      <c r="G7" s="2"/>
      <c r="H7" s="126"/>
      <c r="I7" s="126"/>
      <c r="J7" s="4"/>
      <c r="K7" s="4"/>
      <c r="L7" s="4"/>
      <c r="M7" s="4"/>
    </row>
    <row r="8" spans="1:13" ht="18.75" x14ac:dyDescent="0.3">
      <c r="A8" s="2"/>
      <c r="B8" s="2"/>
      <c r="C8" s="2"/>
      <c r="D8" s="126"/>
      <c r="E8" s="2"/>
      <c r="F8" s="2"/>
      <c r="G8" s="2"/>
      <c r="H8" s="126"/>
      <c r="I8" s="126"/>
      <c r="J8" s="4"/>
      <c r="K8" s="4"/>
      <c r="L8" s="4"/>
      <c r="M8" s="4"/>
    </row>
    <row r="9" spans="1:13" ht="18.75" x14ac:dyDescent="0.3">
      <c r="A9" s="2"/>
      <c r="B9" s="2"/>
      <c r="C9" s="2"/>
      <c r="D9" s="126"/>
      <c r="E9" s="2"/>
      <c r="F9" s="2"/>
      <c r="G9" s="2"/>
      <c r="H9" s="126"/>
      <c r="I9" s="126"/>
      <c r="J9" s="4"/>
      <c r="K9" s="4"/>
      <c r="L9" s="4"/>
      <c r="M9" s="4"/>
    </row>
    <row r="10" spans="1:13" s="14" customFormat="1" ht="75" x14ac:dyDescent="0.3">
      <c r="A10" s="6"/>
      <c r="B10" s="62" t="s">
        <v>11</v>
      </c>
      <c r="C10" s="63" t="s">
        <v>12</v>
      </c>
      <c r="D10" s="55" t="s">
        <v>1</v>
      </c>
      <c r="E10" s="62" t="s">
        <v>13</v>
      </c>
      <c r="F10" s="62" t="s">
        <v>14</v>
      </c>
      <c r="G10" s="62" t="s">
        <v>131</v>
      </c>
      <c r="H10" s="62" t="s">
        <v>15</v>
      </c>
      <c r="I10" s="62" t="s">
        <v>16</v>
      </c>
      <c r="J10" s="55" t="s">
        <v>1</v>
      </c>
      <c r="K10" s="62" t="s">
        <v>13</v>
      </c>
      <c r="L10" s="62" t="s">
        <v>14</v>
      </c>
      <c r="M10" s="62" t="s">
        <v>131</v>
      </c>
    </row>
    <row r="11" spans="1:13" ht="56.25" customHeight="1" x14ac:dyDescent="0.3">
      <c r="A11" s="2"/>
      <c r="B11" s="256" t="s">
        <v>17</v>
      </c>
      <c r="C11" s="261" t="s">
        <v>215</v>
      </c>
      <c r="D11" s="256">
        <f>J11+J12</f>
        <v>75</v>
      </c>
      <c r="E11" s="253">
        <f>D11*M4</f>
        <v>795</v>
      </c>
      <c r="F11" s="253">
        <f>D11*M5</f>
        <v>397.5</v>
      </c>
      <c r="G11" s="253">
        <f>D11*M6</f>
        <v>79.5</v>
      </c>
      <c r="H11" s="220" t="s">
        <v>715</v>
      </c>
      <c r="I11" s="48" t="s">
        <v>220</v>
      </c>
      <c r="J11" s="148">
        <v>50</v>
      </c>
      <c r="K11" s="147">
        <f>J11*M4</f>
        <v>530</v>
      </c>
      <c r="L11" s="147">
        <f>J11*M5</f>
        <v>265</v>
      </c>
      <c r="M11" s="147">
        <f>J11*M6</f>
        <v>53</v>
      </c>
    </row>
    <row r="12" spans="1:13" ht="56.25" x14ac:dyDescent="0.3">
      <c r="A12" s="2"/>
      <c r="B12" s="257"/>
      <c r="C12" s="265"/>
      <c r="D12" s="257"/>
      <c r="E12" s="254"/>
      <c r="F12" s="254"/>
      <c r="G12" s="254"/>
      <c r="H12" s="220" t="s">
        <v>719</v>
      </c>
      <c r="I12" s="149" t="s">
        <v>222</v>
      </c>
      <c r="J12" s="148">
        <v>25</v>
      </c>
      <c r="K12" s="147">
        <f>J12*M4</f>
        <v>265</v>
      </c>
      <c r="L12" s="147">
        <f>J12*M5</f>
        <v>132.5</v>
      </c>
      <c r="M12" s="147">
        <f>J12*M6</f>
        <v>26.5</v>
      </c>
    </row>
    <row r="13" spans="1:13" ht="37.5" x14ac:dyDescent="0.3">
      <c r="A13" s="2"/>
      <c r="B13" s="217" t="s">
        <v>21</v>
      </c>
      <c r="C13" s="218" t="s">
        <v>218</v>
      </c>
      <c r="D13" s="217">
        <f>J13</f>
        <v>30</v>
      </c>
      <c r="E13" s="216">
        <f>D13*M4</f>
        <v>318</v>
      </c>
      <c r="F13" s="216">
        <f>D13*M5</f>
        <v>159</v>
      </c>
      <c r="G13" s="216">
        <f>D13*M6</f>
        <v>31.8</v>
      </c>
      <c r="H13" s="219" t="s">
        <v>231</v>
      </c>
      <c r="I13" s="44" t="s">
        <v>232</v>
      </c>
      <c r="J13" s="217">
        <v>30</v>
      </c>
      <c r="K13" s="216">
        <f>J13*M4</f>
        <v>318</v>
      </c>
      <c r="L13" s="216">
        <f>J13*M5</f>
        <v>159</v>
      </c>
      <c r="M13" s="216">
        <f>J13*M6</f>
        <v>31.8</v>
      </c>
    </row>
    <row r="14" spans="1:13" ht="37.5" customHeight="1" x14ac:dyDescent="0.3">
      <c r="A14" s="2"/>
      <c r="B14" s="260" t="s">
        <v>25</v>
      </c>
      <c r="C14" s="262" t="s">
        <v>216</v>
      </c>
      <c r="D14" s="260">
        <f>J14+J15+J16</f>
        <v>95</v>
      </c>
      <c r="E14" s="264">
        <f>D14*M4</f>
        <v>1007</v>
      </c>
      <c r="F14" s="264">
        <f>D14*M5</f>
        <v>503.5</v>
      </c>
      <c r="G14" s="277">
        <f>D14*M6</f>
        <v>100.7</v>
      </c>
      <c r="H14" s="219" t="s">
        <v>716</v>
      </c>
      <c r="I14" s="18" t="s">
        <v>226</v>
      </c>
      <c r="J14" s="148">
        <v>30</v>
      </c>
      <c r="K14" s="147">
        <f>J14*M4</f>
        <v>318</v>
      </c>
      <c r="L14" s="147">
        <f>J14*M5</f>
        <v>159</v>
      </c>
      <c r="M14" s="147">
        <f>J14*M6</f>
        <v>31.8</v>
      </c>
    </row>
    <row r="15" spans="1:13" ht="37.5" x14ac:dyDescent="0.3">
      <c r="A15" s="2"/>
      <c r="B15" s="260"/>
      <c r="C15" s="262"/>
      <c r="D15" s="260"/>
      <c r="E15" s="264"/>
      <c r="F15" s="264"/>
      <c r="G15" s="277"/>
      <c r="H15" s="219" t="s">
        <v>717</v>
      </c>
      <c r="I15" s="18" t="s">
        <v>228</v>
      </c>
      <c r="J15" s="148">
        <v>25</v>
      </c>
      <c r="K15" s="147">
        <f>J15*M4</f>
        <v>265</v>
      </c>
      <c r="L15" s="147">
        <f>J15*M5</f>
        <v>132.5</v>
      </c>
      <c r="M15" s="147">
        <f>J15*M6</f>
        <v>26.5</v>
      </c>
    </row>
    <row r="16" spans="1:13" ht="18.75" x14ac:dyDescent="0.3">
      <c r="A16" s="2"/>
      <c r="B16" s="257"/>
      <c r="C16" s="265"/>
      <c r="D16" s="257"/>
      <c r="E16" s="254"/>
      <c r="F16" s="254"/>
      <c r="G16" s="273"/>
      <c r="H16" s="219" t="s">
        <v>720</v>
      </c>
      <c r="I16" s="18" t="s">
        <v>721</v>
      </c>
      <c r="J16" s="148">
        <v>40</v>
      </c>
      <c r="K16" s="147">
        <f>J16*M4</f>
        <v>424</v>
      </c>
      <c r="L16" s="147">
        <f>J16*M5</f>
        <v>212</v>
      </c>
      <c r="M16" s="147">
        <f>J16*M6</f>
        <v>42.400000000000006</v>
      </c>
    </row>
    <row r="17" spans="1:13" ht="39.75" customHeight="1" x14ac:dyDescent="0.3">
      <c r="A17" s="2"/>
      <c r="B17" s="256" t="s">
        <v>31</v>
      </c>
      <c r="C17" s="261" t="s">
        <v>217</v>
      </c>
      <c r="D17" s="256">
        <f>J17+J18+J19+J20</f>
        <v>140</v>
      </c>
      <c r="E17" s="253">
        <f>D17*M4</f>
        <v>1484</v>
      </c>
      <c r="F17" s="253">
        <f>D17*M5</f>
        <v>742</v>
      </c>
      <c r="G17" s="253">
        <f>D17*M6</f>
        <v>148.4</v>
      </c>
      <c r="H17" s="219" t="s">
        <v>542</v>
      </c>
      <c r="I17" s="18" t="s">
        <v>234</v>
      </c>
      <c r="J17" s="148">
        <v>40</v>
      </c>
      <c r="K17" s="147">
        <f>J17*M4</f>
        <v>424</v>
      </c>
      <c r="L17" s="147">
        <f>J17*M5</f>
        <v>212</v>
      </c>
      <c r="M17" s="147">
        <f>J17*M6</f>
        <v>42.400000000000006</v>
      </c>
    </row>
    <row r="18" spans="1:13" ht="39.75" customHeight="1" x14ac:dyDescent="0.3">
      <c r="A18" s="2"/>
      <c r="B18" s="260"/>
      <c r="C18" s="262"/>
      <c r="D18" s="260"/>
      <c r="E18" s="264"/>
      <c r="F18" s="264"/>
      <c r="G18" s="264"/>
      <c r="H18" s="219" t="s">
        <v>718</v>
      </c>
      <c r="I18" s="18" t="s">
        <v>236</v>
      </c>
      <c r="J18" s="148">
        <v>25</v>
      </c>
      <c r="K18" s="147">
        <f>J18*M4</f>
        <v>265</v>
      </c>
      <c r="L18" s="147">
        <f>J18*M5</f>
        <v>132.5</v>
      </c>
      <c r="M18" s="147">
        <f>J18*M6</f>
        <v>26.5</v>
      </c>
    </row>
    <row r="19" spans="1:13" ht="37.5" x14ac:dyDescent="0.3">
      <c r="A19" s="2"/>
      <c r="B19" s="260"/>
      <c r="C19" s="262"/>
      <c r="D19" s="260"/>
      <c r="E19" s="264"/>
      <c r="F19" s="264"/>
      <c r="G19" s="264"/>
      <c r="H19" s="219" t="s">
        <v>543</v>
      </c>
      <c r="I19" s="18" t="s">
        <v>238</v>
      </c>
      <c r="J19" s="148">
        <v>35</v>
      </c>
      <c r="K19" s="147">
        <f>J19*M4</f>
        <v>371</v>
      </c>
      <c r="L19" s="147">
        <f>J19*M5</f>
        <v>185.5</v>
      </c>
      <c r="M19" s="147">
        <f>J19*M6</f>
        <v>37.1</v>
      </c>
    </row>
    <row r="20" spans="1:13" ht="22.5" customHeight="1" x14ac:dyDescent="0.3">
      <c r="A20" s="2"/>
      <c r="B20" s="257"/>
      <c r="C20" s="265"/>
      <c r="D20" s="257"/>
      <c r="E20" s="254"/>
      <c r="F20" s="254"/>
      <c r="G20" s="254"/>
      <c r="H20" s="219" t="s">
        <v>533</v>
      </c>
      <c r="I20" s="151" t="s">
        <v>532</v>
      </c>
      <c r="J20" s="148">
        <v>40</v>
      </c>
      <c r="K20" s="147">
        <f>J20*M4</f>
        <v>424</v>
      </c>
      <c r="L20" s="147">
        <f>J20*M5</f>
        <v>212</v>
      </c>
      <c r="M20" s="147">
        <f>J20*M6</f>
        <v>42.400000000000006</v>
      </c>
    </row>
    <row r="21" spans="1:13" ht="18.75" x14ac:dyDescent="0.3">
      <c r="A21" s="2"/>
      <c r="B21" s="2"/>
      <c r="C21" s="2"/>
      <c r="D21" s="126"/>
      <c r="E21" s="10"/>
      <c r="F21" s="10"/>
      <c r="G21" s="10"/>
      <c r="H21" s="126"/>
      <c r="I21" s="10"/>
      <c r="J21" s="40"/>
      <c r="K21" s="42"/>
      <c r="L21" s="42"/>
      <c r="M21" s="42"/>
    </row>
    <row r="22" spans="1:13" s="14" customFormat="1" ht="18.75" x14ac:dyDescent="0.3">
      <c r="A22" s="6"/>
      <c r="B22" s="6"/>
      <c r="C22" s="6" t="s">
        <v>35</v>
      </c>
      <c r="D22" s="21">
        <f>SUM(D11:D20)</f>
        <v>340</v>
      </c>
      <c r="E22" s="22">
        <f>SUM(E11:E20)</f>
        <v>3604</v>
      </c>
      <c r="F22" s="22">
        <f>SUM(F11:F20)</f>
        <v>1802</v>
      </c>
      <c r="G22" s="22">
        <f>SUM(G11:G20)</f>
        <v>360.4</v>
      </c>
      <c r="H22" s="21"/>
      <c r="I22" s="22"/>
      <c r="J22" s="23">
        <f>SUM(J11:J20)</f>
        <v>340</v>
      </c>
      <c r="K22" s="46">
        <f>SUM(K11:K20)</f>
        <v>3604</v>
      </c>
      <c r="L22" s="46">
        <f>SUM(L11:L20)</f>
        <v>1802</v>
      </c>
      <c r="M22" s="46">
        <f>SUM(M11:M20)</f>
        <v>360.4</v>
      </c>
    </row>
    <row r="23" spans="1:13" s="14" customFormat="1" ht="18.75" x14ac:dyDescent="0.3">
      <c r="A23" s="6"/>
      <c r="B23" s="6"/>
      <c r="C23" s="6"/>
      <c r="D23" s="21"/>
      <c r="E23" s="21"/>
      <c r="F23" s="22"/>
      <c r="G23" s="22"/>
      <c r="H23" s="22"/>
      <c r="I23" s="22"/>
      <c r="J23" s="25"/>
      <c r="K23" s="25"/>
      <c r="L23" s="25"/>
      <c r="M23" s="25"/>
    </row>
    <row r="24" spans="1:13" ht="36.75" customHeight="1" x14ac:dyDescent="0.3">
      <c r="A24" s="2" t="s">
        <v>36</v>
      </c>
      <c r="B24" s="2"/>
      <c r="C24" s="2"/>
      <c r="D24" s="2"/>
      <c r="E24" s="2"/>
      <c r="F24" s="2"/>
      <c r="G24" s="2"/>
      <c r="H24" s="2"/>
      <c r="I24" s="2"/>
      <c r="J24" s="2"/>
      <c r="K24" s="2"/>
    </row>
  </sheetData>
  <mergeCells count="21">
    <mergeCell ref="F17:F20"/>
    <mergeCell ref="G17:G20"/>
    <mergeCell ref="B17:B20"/>
    <mergeCell ref="C17:C20"/>
    <mergeCell ref="D17:D20"/>
    <mergeCell ref="E17:E20"/>
    <mergeCell ref="G14:G16"/>
    <mergeCell ref="J4:L4"/>
    <mergeCell ref="J5:L5"/>
    <mergeCell ref="J6:L6"/>
    <mergeCell ref="B11:B12"/>
    <mergeCell ref="C11:C12"/>
    <mergeCell ref="D11:D12"/>
    <mergeCell ref="E11:E12"/>
    <mergeCell ref="F11:F12"/>
    <mergeCell ref="G11:G12"/>
    <mergeCell ref="B14:B16"/>
    <mergeCell ref="C14:C16"/>
    <mergeCell ref="D14:D16"/>
    <mergeCell ref="E14:E16"/>
    <mergeCell ref="F14:F16"/>
  </mergeCells>
  <pageMargins left="0.16" right="0.25" top="0.35" bottom="0.64" header="0.3" footer="0.2"/>
  <pageSetup paperSize="9" scale="56" orientation="landscape" horizontalDpi="300" verticalDpi="300" r:id="rId1"/>
  <headerFooter>
    <oddHeader xml:space="preserve">&amp;R&amp;U&amp;K00B0F0 2019 VERSION 7 (30/8/2019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3"/>
  <sheetViews>
    <sheetView showGridLines="0" view="pageLayout" zoomScaleNormal="90" workbookViewId="0">
      <selection activeCell="J10" sqref="J10"/>
    </sheetView>
  </sheetViews>
  <sheetFormatPr defaultRowHeight="15" x14ac:dyDescent="0.25"/>
  <cols>
    <col min="1" max="1" width="3.28515625" customWidth="1"/>
    <col min="2" max="2" width="26.42578125" bestFit="1" customWidth="1"/>
    <col min="3" max="3" width="19.42578125" customWidth="1"/>
    <col min="4" max="4" width="10.140625" style="26" customWidth="1"/>
    <col min="5" max="5" width="15.85546875" customWidth="1"/>
    <col min="6" max="6" width="16.7109375" customWidth="1"/>
    <col min="7" max="7" width="20.85546875" customWidth="1"/>
    <col min="8" max="8" width="16.28515625" style="26" customWidth="1"/>
    <col min="9" max="9" width="35.140625" style="26" customWidth="1"/>
    <col min="10" max="10" width="10.28515625" customWidth="1"/>
    <col min="11" max="11" width="16.140625" bestFit="1" customWidth="1"/>
    <col min="12" max="13" width="16.42578125" customWidth="1"/>
  </cols>
  <sheetData>
    <row r="1" spans="1:13" ht="21" x14ac:dyDescent="0.35">
      <c r="A1" s="158" t="s">
        <v>535</v>
      </c>
      <c r="B1" s="2"/>
      <c r="C1" s="2"/>
      <c r="D1" s="32"/>
      <c r="E1" s="2"/>
      <c r="F1" s="2"/>
      <c r="G1" s="2"/>
      <c r="H1" s="126"/>
      <c r="I1" s="126"/>
      <c r="J1" s="4"/>
      <c r="K1" s="4"/>
      <c r="L1" s="4"/>
      <c r="M1" s="4"/>
    </row>
    <row r="2" spans="1:13" s="157" customFormat="1" ht="21" x14ac:dyDescent="0.35">
      <c r="A2" s="152"/>
      <c r="B2" s="2" t="s">
        <v>547</v>
      </c>
      <c r="C2" s="7">
        <v>0</v>
      </c>
      <c r="D2" s="156"/>
      <c r="E2" s="155"/>
      <c r="F2" s="155"/>
      <c r="G2" s="155"/>
      <c r="H2" s="156"/>
      <c r="I2" s="156"/>
    </row>
    <row r="3" spans="1:13" ht="18.75" x14ac:dyDescent="0.3">
      <c r="A3" s="2"/>
      <c r="B3" s="2" t="s">
        <v>1</v>
      </c>
      <c r="C3" s="7">
        <v>285</v>
      </c>
      <c r="D3" s="7" t="s">
        <v>555</v>
      </c>
      <c r="E3" s="2"/>
      <c r="F3" s="8"/>
      <c r="G3" s="8"/>
      <c r="H3" s="8">
        <f>C3*M3</f>
        <v>2565</v>
      </c>
      <c r="I3" s="32"/>
      <c r="J3" s="255" t="s">
        <v>3</v>
      </c>
      <c r="K3" s="255"/>
      <c r="L3" s="255"/>
      <c r="M3" s="64">
        <v>9</v>
      </c>
    </row>
    <row r="4" spans="1:13" ht="18.75" x14ac:dyDescent="0.3">
      <c r="A4" s="2"/>
      <c r="B4" s="2" t="s">
        <v>4</v>
      </c>
      <c r="C4" s="7">
        <v>4</v>
      </c>
      <c r="D4" s="7" t="s">
        <v>556</v>
      </c>
      <c r="E4" s="2"/>
      <c r="F4" s="8"/>
      <c r="G4" s="8"/>
      <c r="H4" s="8">
        <f>C3*M4</f>
        <v>1425</v>
      </c>
      <c r="I4" s="11"/>
      <c r="J4" s="255" t="s">
        <v>548</v>
      </c>
      <c r="K4" s="255"/>
      <c r="L4" s="255"/>
      <c r="M4" s="64">
        <v>5</v>
      </c>
    </row>
    <row r="5" spans="1:13" ht="18.75" x14ac:dyDescent="0.3">
      <c r="A5" s="2"/>
      <c r="B5" s="2" t="s">
        <v>7</v>
      </c>
      <c r="C5" s="7">
        <v>10</v>
      </c>
      <c r="D5" s="7" t="s">
        <v>557</v>
      </c>
      <c r="E5" s="2"/>
      <c r="F5" s="12"/>
      <c r="G5" s="12"/>
      <c r="H5" s="8">
        <f>C3*M5</f>
        <v>285</v>
      </c>
      <c r="I5" s="32"/>
      <c r="J5" s="255" t="s">
        <v>549</v>
      </c>
      <c r="K5" s="255"/>
      <c r="L5" s="255"/>
      <c r="M5" s="64">
        <v>1</v>
      </c>
    </row>
    <row r="6" spans="1:13" ht="18.75" x14ac:dyDescent="0.3">
      <c r="A6" s="2"/>
      <c r="B6" s="2"/>
      <c r="C6" s="2"/>
      <c r="D6" s="32"/>
      <c r="E6" s="2"/>
      <c r="F6" s="2"/>
      <c r="G6" s="2"/>
      <c r="H6" s="32"/>
      <c r="I6" s="32"/>
      <c r="J6" s="4"/>
      <c r="K6" s="4"/>
      <c r="L6" s="4"/>
      <c r="M6" s="4"/>
    </row>
    <row r="7" spans="1:13" ht="18.75" x14ac:dyDescent="0.3">
      <c r="A7" s="2"/>
      <c r="B7" s="2"/>
      <c r="C7" s="2"/>
      <c r="D7" s="32"/>
      <c r="E7" s="2"/>
      <c r="F7" s="2"/>
      <c r="G7" s="2"/>
      <c r="H7" s="32"/>
      <c r="I7" s="32"/>
      <c r="J7" s="4"/>
      <c r="K7" s="4"/>
      <c r="L7" s="4"/>
      <c r="M7" s="4"/>
    </row>
    <row r="8" spans="1:13" ht="18.75" x14ac:dyDescent="0.3">
      <c r="A8" s="2"/>
      <c r="B8" s="2"/>
      <c r="C8" s="2"/>
      <c r="D8" s="32"/>
      <c r="E8" s="2"/>
      <c r="F8" s="2"/>
      <c r="G8" s="2"/>
      <c r="H8" s="32"/>
      <c r="I8" s="32"/>
      <c r="J8" s="4"/>
      <c r="K8" s="4"/>
      <c r="L8" s="4"/>
      <c r="M8" s="4"/>
    </row>
    <row r="9" spans="1:13" s="14" customFormat="1" ht="75" x14ac:dyDescent="0.3">
      <c r="A9" s="6"/>
      <c r="B9" s="62" t="s">
        <v>11</v>
      </c>
      <c r="C9" s="63" t="s">
        <v>12</v>
      </c>
      <c r="D9" s="55" t="s">
        <v>1</v>
      </c>
      <c r="E9" s="62" t="s">
        <v>13</v>
      </c>
      <c r="F9" s="165" t="s">
        <v>552</v>
      </c>
      <c r="G9" s="165" t="s">
        <v>541</v>
      </c>
      <c r="H9" s="62" t="s">
        <v>15</v>
      </c>
      <c r="I9" s="62" t="s">
        <v>16</v>
      </c>
      <c r="J9" s="55" t="s">
        <v>1</v>
      </c>
      <c r="K9" s="62" t="s">
        <v>13</v>
      </c>
      <c r="L9" s="165" t="s">
        <v>552</v>
      </c>
      <c r="M9" s="165" t="s">
        <v>541</v>
      </c>
    </row>
    <row r="10" spans="1:13" ht="56.25" customHeight="1" x14ac:dyDescent="0.3">
      <c r="A10" s="2"/>
      <c r="B10" s="256" t="s">
        <v>17</v>
      </c>
      <c r="C10" s="261" t="s">
        <v>215</v>
      </c>
      <c r="D10" s="256">
        <v>75</v>
      </c>
      <c r="E10" s="253">
        <f>D10*M3</f>
        <v>675</v>
      </c>
      <c r="F10" s="284">
        <f>D10*M4</f>
        <v>375</v>
      </c>
      <c r="G10" s="284">
        <f>D10*M5</f>
        <v>75</v>
      </c>
      <c r="H10" s="36" t="s">
        <v>219</v>
      </c>
      <c r="I10" s="48" t="s">
        <v>220</v>
      </c>
      <c r="J10" s="37">
        <v>50</v>
      </c>
      <c r="K10" s="38">
        <f>J10*M3</f>
        <v>450</v>
      </c>
      <c r="L10" s="159">
        <f>J10*M4</f>
        <v>250</v>
      </c>
      <c r="M10" s="159">
        <f>J10*M5</f>
        <v>50</v>
      </c>
    </row>
    <row r="11" spans="1:13" ht="56.25" x14ac:dyDescent="0.3">
      <c r="A11" s="2"/>
      <c r="B11" s="260"/>
      <c r="C11" s="262"/>
      <c r="D11" s="260"/>
      <c r="E11" s="264"/>
      <c r="F11" s="284"/>
      <c r="G11" s="284"/>
      <c r="H11" s="36" t="s">
        <v>221</v>
      </c>
      <c r="I11" s="36" t="s">
        <v>222</v>
      </c>
      <c r="J11" s="37">
        <v>25</v>
      </c>
      <c r="K11" s="38">
        <f>J11*M3</f>
        <v>225</v>
      </c>
      <c r="L11" s="159">
        <f>J11*M4</f>
        <v>125</v>
      </c>
      <c r="M11" s="159">
        <f>J11*M5</f>
        <v>25</v>
      </c>
    </row>
    <row r="12" spans="1:13" ht="18.75" customHeight="1" x14ac:dyDescent="0.3">
      <c r="A12" s="2"/>
      <c r="B12" s="256" t="s">
        <v>21</v>
      </c>
      <c r="C12" s="261" t="s">
        <v>216</v>
      </c>
      <c r="D12" s="256">
        <v>125</v>
      </c>
      <c r="E12" s="253">
        <f>D12*M3</f>
        <v>1125</v>
      </c>
      <c r="F12" s="284">
        <f>D12*M4</f>
        <v>625</v>
      </c>
      <c r="G12" s="284">
        <f>D12*M5</f>
        <v>125</v>
      </c>
      <c r="H12" s="37" t="s">
        <v>223</v>
      </c>
      <c r="I12" s="18" t="s">
        <v>224</v>
      </c>
      <c r="J12" s="37">
        <v>40</v>
      </c>
      <c r="K12" s="38">
        <f>J12*M3</f>
        <v>360</v>
      </c>
      <c r="L12" s="159">
        <f>J12*M4</f>
        <v>200</v>
      </c>
      <c r="M12" s="159">
        <f>J12*M5</f>
        <v>40</v>
      </c>
    </row>
    <row r="13" spans="1:13" ht="37.5" x14ac:dyDescent="0.3">
      <c r="A13" s="2"/>
      <c r="B13" s="260"/>
      <c r="C13" s="262"/>
      <c r="D13" s="260"/>
      <c r="E13" s="264"/>
      <c r="F13" s="284"/>
      <c r="G13" s="284"/>
      <c r="H13" s="37" t="s">
        <v>225</v>
      </c>
      <c r="I13" s="18" t="s">
        <v>226</v>
      </c>
      <c r="J13" s="37">
        <v>30</v>
      </c>
      <c r="K13" s="38">
        <f>J13*M3</f>
        <v>270</v>
      </c>
      <c r="L13" s="159">
        <f>J13*M4</f>
        <v>150</v>
      </c>
      <c r="M13" s="159">
        <f>J13*M5</f>
        <v>30</v>
      </c>
    </row>
    <row r="14" spans="1:13" ht="37.5" x14ac:dyDescent="0.3">
      <c r="A14" s="2"/>
      <c r="B14" s="260"/>
      <c r="C14" s="262"/>
      <c r="D14" s="260"/>
      <c r="E14" s="264"/>
      <c r="F14" s="284"/>
      <c r="G14" s="284"/>
      <c r="H14" s="37" t="s">
        <v>227</v>
      </c>
      <c r="I14" s="18" t="s">
        <v>228</v>
      </c>
      <c r="J14" s="37">
        <v>25</v>
      </c>
      <c r="K14" s="38">
        <f>J14*M3</f>
        <v>225</v>
      </c>
      <c r="L14" s="159">
        <f>J14*M4</f>
        <v>125</v>
      </c>
      <c r="M14" s="159">
        <f>J14*M5</f>
        <v>25</v>
      </c>
    </row>
    <row r="15" spans="1:13" ht="37.5" x14ac:dyDescent="0.3">
      <c r="A15" s="2"/>
      <c r="B15" s="257"/>
      <c r="C15" s="265"/>
      <c r="D15" s="257"/>
      <c r="E15" s="254"/>
      <c r="F15" s="284"/>
      <c r="G15" s="284"/>
      <c r="H15" s="37" t="s">
        <v>229</v>
      </c>
      <c r="I15" s="18" t="s">
        <v>230</v>
      </c>
      <c r="J15" s="37">
        <v>30</v>
      </c>
      <c r="K15" s="119">
        <f>J15*M3</f>
        <v>270</v>
      </c>
      <c r="L15" s="159">
        <f>J15*M4</f>
        <v>150</v>
      </c>
      <c r="M15" s="159">
        <f>J15*M5</f>
        <v>30</v>
      </c>
    </row>
    <row r="16" spans="1:13" ht="39.75" customHeight="1" x14ac:dyDescent="0.3">
      <c r="A16" s="2"/>
      <c r="B16" s="256" t="s">
        <v>25</v>
      </c>
      <c r="C16" s="261" t="s">
        <v>217</v>
      </c>
      <c r="D16" s="256">
        <v>55</v>
      </c>
      <c r="E16" s="253">
        <f>D16*M3</f>
        <v>495</v>
      </c>
      <c r="F16" s="284">
        <f>D16*M4</f>
        <v>275</v>
      </c>
      <c r="G16" s="284">
        <f>D16*M5</f>
        <v>55</v>
      </c>
      <c r="H16" s="37" t="s">
        <v>233</v>
      </c>
      <c r="I16" s="18" t="s">
        <v>234</v>
      </c>
      <c r="J16" s="37">
        <v>20</v>
      </c>
      <c r="K16" s="119">
        <f>J16*M3</f>
        <v>180</v>
      </c>
      <c r="L16" s="159">
        <f>J16*M4</f>
        <v>100</v>
      </c>
      <c r="M16" s="159">
        <f>J16*M5</f>
        <v>20</v>
      </c>
    </row>
    <row r="17" spans="1:13" ht="39.75" customHeight="1" x14ac:dyDescent="0.3">
      <c r="A17" s="2"/>
      <c r="B17" s="260"/>
      <c r="C17" s="262"/>
      <c r="D17" s="260"/>
      <c r="E17" s="264"/>
      <c r="F17" s="284"/>
      <c r="G17" s="284"/>
      <c r="H17" s="37" t="s">
        <v>235</v>
      </c>
      <c r="I17" s="18" t="s">
        <v>236</v>
      </c>
      <c r="J17" s="37">
        <v>15</v>
      </c>
      <c r="K17" s="119">
        <f>J17*M3</f>
        <v>135</v>
      </c>
      <c r="L17" s="159">
        <f>J17*M4</f>
        <v>75</v>
      </c>
      <c r="M17" s="159">
        <f>J17*M5</f>
        <v>15</v>
      </c>
    </row>
    <row r="18" spans="1:13" ht="37.5" x14ac:dyDescent="0.3">
      <c r="A18" s="2"/>
      <c r="B18" s="260"/>
      <c r="C18" s="262"/>
      <c r="D18" s="260"/>
      <c r="E18" s="264"/>
      <c r="F18" s="284"/>
      <c r="G18" s="284"/>
      <c r="H18" s="37" t="s">
        <v>237</v>
      </c>
      <c r="I18" s="18" t="s">
        <v>238</v>
      </c>
      <c r="J18" s="37">
        <v>20</v>
      </c>
      <c r="K18" s="119">
        <f>J18*M3</f>
        <v>180</v>
      </c>
      <c r="L18" s="159">
        <f>J18*M4</f>
        <v>100</v>
      </c>
      <c r="M18" s="159">
        <f>J18*M5</f>
        <v>20</v>
      </c>
    </row>
    <row r="19" spans="1:13" ht="37.5" customHeight="1" x14ac:dyDescent="0.3">
      <c r="A19" s="2"/>
      <c r="B19" s="37" t="s">
        <v>31</v>
      </c>
      <c r="C19" s="36" t="s">
        <v>218</v>
      </c>
      <c r="D19" s="37">
        <v>30</v>
      </c>
      <c r="E19" s="38">
        <f>D19*M3</f>
        <v>270</v>
      </c>
      <c r="F19" s="166">
        <f>D19*M4</f>
        <v>150</v>
      </c>
      <c r="G19" s="166">
        <f>D19*M5</f>
        <v>30</v>
      </c>
      <c r="H19" s="110" t="s">
        <v>231</v>
      </c>
      <c r="I19" s="44" t="s">
        <v>232</v>
      </c>
      <c r="J19" s="37">
        <v>30</v>
      </c>
      <c r="K19" s="38">
        <f>J19*M3</f>
        <v>270</v>
      </c>
      <c r="L19" s="159">
        <f>J19*M4</f>
        <v>150</v>
      </c>
      <c r="M19" s="159">
        <f>J19*M5</f>
        <v>30</v>
      </c>
    </row>
    <row r="20" spans="1:13" ht="18.75" x14ac:dyDescent="0.3">
      <c r="A20" s="2"/>
      <c r="B20" s="2"/>
      <c r="C20" s="2"/>
      <c r="D20" s="32"/>
      <c r="E20" s="10"/>
      <c r="F20" s="10"/>
      <c r="G20" s="10"/>
      <c r="H20" s="32"/>
      <c r="I20" s="10"/>
      <c r="J20" s="40"/>
      <c r="K20" s="42"/>
      <c r="L20" s="42"/>
      <c r="M20" s="42"/>
    </row>
    <row r="21" spans="1:13" s="14" customFormat="1" ht="18.75" x14ac:dyDescent="0.3">
      <c r="A21" s="6"/>
      <c r="B21" s="6"/>
      <c r="C21" s="6" t="s">
        <v>35</v>
      </c>
      <c r="D21" s="21">
        <f>SUM(D10:D19)</f>
        <v>285</v>
      </c>
      <c r="E21" s="22">
        <f>SUM(E10:E19)</f>
        <v>2565</v>
      </c>
      <c r="F21" s="22">
        <f>SUM(F10:F19)</f>
        <v>1425</v>
      </c>
      <c r="G21" s="22">
        <f>SUM(G10:G19)</f>
        <v>285</v>
      </c>
      <c r="H21" s="21"/>
      <c r="I21" s="22"/>
      <c r="J21" s="23">
        <f>SUM(J10:J19)</f>
        <v>285</v>
      </c>
      <c r="K21" s="46">
        <f>SUM(K10:K19)</f>
        <v>2565</v>
      </c>
      <c r="L21" s="46">
        <f>SUM(L10:L19)</f>
        <v>1425</v>
      </c>
      <c r="M21" s="46">
        <f>SUM(M10:M19)</f>
        <v>285</v>
      </c>
    </row>
    <row r="22" spans="1:13" s="14" customFormat="1" ht="18.75" x14ac:dyDescent="0.3">
      <c r="A22" s="6"/>
      <c r="B22" s="6"/>
      <c r="C22" s="6"/>
      <c r="D22" s="21"/>
      <c r="E22" s="21"/>
      <c r="F22" s="22"/>
      <c r="G22" s="22"/>
      <c r="H22" s="22"/>
      <c r="I22" s="22"/>
      <c r="J22" s="25"/>
      <c r="K22" s="25"/>
      <c r="L22" s="25"/>
      <c r="M22" s="25"/>
    </row>
    <row r="23" spans="1:13" ht="36.75" customHeight="1" x14ac:dyDescent="0.3">
      <c r="A23" s="2" t="s">
        <v>551</v>
      </c>
      <c r="B23" s="2"/>
      <c r="C23" s="2"/>
      <c r="D23" s="2"/>
      <c r="E23" s="2"/>
      <c r="F23" s="2"/>
      <c r="G23" s="2"/>
      <c r="H23" s="2"/>
      <c r="I23" s="2"/>
      <c r="J23" s="2"/>
      <c r="K23" s="2"/>
    </row>
  </sheetData>
  <mergeCells count="21">
    <mergeCell ref="G16:G18"/>
    <mergeCell ref="B16:B18"/>
    <mergeCell ref="C16:C18"/>
    <mergeCell ref="D16:D18"/>
    <mergeCell ref="E16:E18"/>
    <mergeCell ref="F16:F18"/>
    <mergeCell ref="J3:L3"/>
    <mergeCell ref="J4:L4"/>
    <mergeCell ref="J5:L5"/>
    <mergeCell ref="G12:G15"/>
    <mergeCell ref="B10:B11"/>
    <mergeCell ref="C10:C11"/>
    <mergeCell ref="D10:D11"/>
    <mergeCell ref="E10:E11"/>
    <mergeCell ref="F10:F11"/>
    <mergeCell ref="G10:G11"/>
    <mergeCell ref="B12:B15"/>
    <mergeCell ref="C12:C15"/>
    <mergeCell ref="D12:D15"/>
    <mergeCell ref="E12:E15"/>
    <mergeCell ref="F12:F15"/>
  </mergeCells>
  <pageMargins left="0.23622047244094491" right="0.23622047244094491" top="0.19685039370078741" bottom="0.19685039370078741" header="0.15748031496062992" footer="0.15748031496062992"/>
  <pageSetup paperSize="9" scale="56" fitToHeight="0" orientation="landscape" r:id="rId1"/>
  <headerFooter>
    <oddHeader>&amp;R&amp;U&amp;K00B0F0 2017 VERSION 8 (24/10/2017)</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28"/>
  <sheetViews>
    <sheetView showGridLines="0" view="pageLayout" zoomScale="55" zoomScaleNormal="60" zoomScalePageLayoutView="55" workbookViewId="0">
      <selection activeCell="H5" sqref="H5"/>
    </sheetView>
  </sheetViews>
  <sheetFormatPr defaultRowHeight="15" x14ac:dyDescent="0.25"/>
  <cols>
    <col min="1" max="1" width="3.28515625" customWidth="1"/>
    <col min="2" max="2" width="26.42578125" bestFit="1" customWidth="1"/>
    <col min="3" max="3" width="16.5703125" customWidth="1"/>
    <col min="4" max="4" width="11.85546875" style="26" customWidth="1"/>
    <col min="5" max="5" width="15.85546875" customWidth="1"/>
    <col min="6" max="6" width="17" bestFit="1" customWidth="1"/>
    <col min="7" max="7" width="12.7109375" bestFit="1" customWidth="1"/>
    <col min="8" max="8" width="18.28515625" style="26" bestFit="1" customWidth="1"/>
    <col min="9" max="9" width="32" style="26" customWidth="1"/>
    <col min="10" max="10" width="23.140625" customWidth="1"/>
    <col min="11" max="11" width="20.7109375" customWidth="1"/>
    <col min="12" max="13" width="16.42578125" customWidth="1"/>
  </cols>
  <sheetData>
    <row r="1" spans="1:13" ht="18.75" x14ac:dyDescent="0.3">
      <c r="A1" s="50" t="s">
        <v>279</v>
      </c>
      <c r="B1" s="2"/>
      <c r="C1" s="2"/>
      <c r="D1" s="32"/>
      <c r="E1" s="2"/>
      <c r="F1" s="2"/>
      <c r="G1" s="2"/>
      <c r="H1" s="126"/>
      <c r="I1" s="126"/>
      <c r="J1" s="4"/>
      <c r="K1" s="4"/>
      <c r="L1" s="4"/>
      <c r="M1" s="4"/>
    </row>
    <row r="2" spans="1:13" ht="18.75" x14ac:dyDescent="0.3">
      <c r="A2" s="6"/>
      <c r="B2" s="2" t="s">
        <v>547</v>
      </c>
      <c r="C2" s="7">
        <v>1124</v>
      </c>
      <c r="D2" s="32"/>
      <c r="E2" s="2"/>
      <c r="F2" s="2"/>
      <c r="G2" s="2"/>
      <c r="H2" s="32"/>
      <c r="I2" s="32"/>
      <c r="J2" s="4"/>
      <c r="K2" s="4"/>
      <c r="L2" s="4"/>
      <c r="M2" s="4"/>
    </row>
    <row r="3" spans="1:13" ht="18.75" x14ac:dyDescent="0.3">
      <c r="A3" s="2"/>
      <c r="B3" s="2" t="s">
        <v>1</v>
      </c>
      <c r="C3" s="7">
        <v>709</v>
      </c>
      <c r="D3" s="7" t="s">
        <v>555</v>
      </c>
      <c r="E3" s="2"/>
      <c r="F3" s="8"/>
      <c r="G3" s="8"/>
      <c r="H3" s="8">
        <f>C3*L3</f>
        <v>9287.9</v>
      </c>
      <c r="I3" s="32"/>
      <c r="J3" s="255" t="s">
        <v>3</v>
      </c>
      <c r="K3" s="255"/>
      <c r="L3" s="285">
        <v>13.1</v>
      </c>
      <c r="M3" s="285"/>
    </row>
    <row r="4" spans="1:13" ht="18.75" x14ac:dyDescent="0.3">
      <c r="A4" s="2"/>
      <c r="B4" s="2" t="s">
        <v>4</v>
      </c>
      <c r="C4" s="7">
        <v>8</v>
      </c>
      <c r="D4" s="7" t="s">
        <v>556</v>
      </c>
      <c r="E4" s="2"/>
      <c r="F4" s="8"/>
      <c r="G4" s="8"/>
      <c r="H4" s="8">
        <f>C3*L4</f>
        <v>2516.9499999999998</v>
      </c>
      <c r="I4" s="11"/>
      <c r="J4" s="255" t="s">
        <v>548</v>
      </c>
      <c r="K4" s="255"/>
      <c r="L4" s="285">
        <v>3.55</v>
      </c>
      <c r="M4" s="285"/>
    </row>
    <row r="5" spans="1:13" ht="18.75" x14ac:dyDescent="0.3">
      <c r="A5" s="2"/>
      <c r="B5" s="2" t="s">
        <v>7</v>
      </c>
      <c r="C5" s="7">
        <v>15</v>
      </c>
      <c r="D5" s="7" t="s">
        <v>557</v>
      </c>
      <c r="E5" s="2"/>
      <c r="F5" s="12"/>
      <c r="G5" s="12"/>
      <c r="H5" s="8">
        <f>C3*L5</f>
        <v>503.39</v>
      </c>
      <c r="I5" s="32"/>
      <c r="J5" s="255" t="s">
        <v>549</v>
      </c>
      <c r="K5" s="255"/>
      <c r="L5" s="285">
        <v>0.71</v>
      </c>
      <c r="M5" s="285"/>
    </row>
    <row r="6" spans="1:13" ht="18.75" x14ac:dyDescent="0.3">
      <c r="A6" s="2"/>
      <c r="B6" s="2"/>
      <c r="C6" s="2"/>
      <c r="D6" s="32"/>
      <c r="E6" s="2"/>
      <c r="F6" s="2"/>
      <c r="G6" s="2"/>
      <c r="H6" s="32"/>
      <c r="I6" s="32"/>
      <c r="J6" s="4"/>
      <c r="K6" s="4"/>
      <c r="L6" s="4"/>
      <c r="M6" s="4"/>
    </row>
    <row r="7" spans="1:13" ht="18.75" x14ac:dyDescent="0.3">
      <c r="A7" s="2"/>
      <c r="B7" s="2"/>
      <c r="C7" s="2"/>
      <c r="D7" s="32"/>
      <c r="E7" s="2"/>
      <c r="F7" s="2"/>
      <c r="G7" s="2"/>
      <c r="H7" s="32"/>
      <c r="I7" s="32"/>
      <c r="J7" s="4"/>
      <c r="K7" s="4"/>
      <c r="L7" s="4"/>
      <c r="M7" s="4"/>
    </row>
    <row r="8" spans="1:13" ht="18.75" x14ac:dyDescent="0.3">
      <c r="A8" s="2"/>
      <c r="B8" s="2"/>
      <c r="C8" s="2"/>
      <c r="D8" s="32"/>
      <c r="E8" s="2"/>
      <c r="F8" s="2"/>
      <c r="G8" s="2"/>
      <c r="H8" s="32"/>
      <c r="I8" s="32"/>
      <c r="J8" s="4"/>
      <c r="K8" s="4"/>
      <c r="L8" s="4"/>
      <c r="M8" s="4"/>
    </row>
    <row r="9" spans="1:13" s="58" customFormat="1" ht="56.25" x14ac:dyDescent="0.25">
      <c r="A9" s="56"/>
      <c r="B9" s="55" t="s">
        <v>11</v>
      </c>
      <c r="C9" s="57" t="s">
        <v>12</v>
      </c>
      <c r="D9" s="55" t="s">
        <v>1</v>
      </c>
      <c r="E9" s="55" t="s">
        <v>13</v>
      </c>
      <c r="F9" s="55" t="s">
        <v>550</v>
      </c>
      <c r="G9" s="55" t="s">
        <v>131</v>
      </c>
      <c r="H9" s="55" t="s">
        <v>15</v>
      </c>
      <c r="I9" s="55" t="s">
        <v>16</v>
      </c>
      <c r="J9" s="55" t="s">
        <v>1</v>
      </c>
      <c r="K9" s="55" t="s">
        <v>13</v>
      </c>
      <c r="L9" s="55" t="s">
        <v>550</v>
      </c>
      <c r="M9" s="55" t="s">
        <v>131</v>
      </c>
    </row>
    <row r="10" spans="1:13" ht="56.25" customHeight="1" x14ac:dyDescent="0.3">
      <c r="A10" s="2"/>
      <c r="B10" s="256" t="s">
        <v>17</v>
      </c>
      <c r="C10" s="261" t="s">
        <v>280</v>
      </c>
      <c r="D10" s="256">
        <v>90</v>
      </c>
      <c r="E10" s="253">
        <f>D10*L3</f>
        <v>1179</v>
      </c>
      <c r="F10" s="253">
        <f>D10*L4</f>
        <v>319.5</v>
      </c>
      <c r="G10" s="253">
        <f>D10*L5</f>
        <v>63.9</v>
      </c>
      <c r="H10" s="209" t="s">
        <v>638</v>
      </c>
      <c r="I10" s="48" t="s">
        <v>288</v>
      </c>
      <c r="J10" s="37">
        <v>60</v>
      </c>
      <c r="K10" s="38">
        <f>J10*L3</f>
        <v>786</v>
      </c>
      <c r="L10" s="38">
        <f>J10*L4</f>
        <v>213</v>
      </c>
      <c r="M10" s="38">
        <f>J10*L5</f>
        <v>42.599999999999994</v>
      </c>
    </row>
    <row r="11" spans="1:13" ht="56.25" customHeight="1" x14ac:dyDescent="0.3">
      <c r="A11" s="2"/>
      <c r="B11" s="260"/>
      <c r="C11" s="262"/>
      <c r="D11" s="260"/>
      <c r="E11" s="264"/>
      <c r="F11" s="264"/>
      <c r="G11" s="264"/>
      <c r="H11" s="209" t="s">
        <v>255</v>
      </c>
      <c r="I11" s="48" t="s">
        <v>256</v>
      </c>
      <c r="J11" s="37">
        <v>30</v>
      </c>
      <c r="K11" s="38">
        <f>J11*L3</f>
        <v>393</v>
      </c>
      <c r="L11" s="38">
        <f>J11*L4</f>
        <v>106.5</v>
      </c>
      <c r="M11" s="38">
        <f>J11*L5</f>
        <v>21.299999999999997</v>
      </c>
    </row>
    <row r="12" spans="1:13" ht="36.75" customHeight="1" x14ac:dyDescent="0.3">
      <c r="A12" s="2"/>
      <c r="B12" s="286" t="s">
        <v>487</v>
      </c>
      <c r="C12" s="261" t="s">
        <v>281</v>
      </c>
      <c r="D12" s="256">
        <v>124</v>
      </c>
      <c r="E12" s="253">
        <f>D12*L3</f>
        <v>1624.3999999999999</v>
      </c>
      <c r="F12" s="253">
        <f>D12*L4</f>
        <v>440.2</v>
      </c>
      <c r="G12" s="272">
        <f>D12*L5</f>
        <v>88.039999999999992</v>
      </c>
      <c r="H12" s="210" t="s">
        <v>639</v>
      </c>
      <c r="I12" s="18" t="s">
        <v>289</v>
      </c>
      <c r="J12" s="37">
        <v>24</v>
      </c>
      <c r="K12" s="38">
        <f>J12*L3</f>
        <v>314.39999999999998</v>
      </c>
      <c r="L12" s="38">
        <f>J12*L4</f>
        <v>85.199999999999989</v>
      </c>
      <c r="M12" s="38">
        <f>J12*L5</f>
        <v>17.04</v>
      </c>
    </row>
    <row r="13" spans="1:13" ht="18.75" customHeight="1" x14ac:dyDescent="0.3">
      <c r="A13" s="2"/>
      <c r="B13" s="287"/>
      <c r="C13" s="262"/>
      <c r="D13" s="260"/>
      <c r="E13" s="264"/>
      <c r="F13" s="264"/>
      <c r="G13" s="277"/>
      <c r="H13" s="210" t="s">
        <v>290</v>
      </c>
      <c r="I13" s="18" t="s">
        <v>291</v>
      </c>
      <c r="J13" s="37">
        <v>40</v>
      </c>
      <c r="K13" s="38">
        <f>J13*L3</f>
        <v>524</v>
      </c>
      <c r="L13" s="38">
        <f>J13*L4</f>
        <v>142</v>
      </c>
      <c r="M13" s="38">
        <f>J13*L5</f>
        <v>28.4</v>
      </c>
    </row>
    <row r="14" spans="1:13" ht="56.25" x14ac:dyDescent="0.3">
      <c r="A14" s="2"/>
      <c r="B14" s="287"/>
      <c r="C14" s="262"/>
      <c r="D14" s="260"/>
      <c r="E14" s="264"/>
      <c r="F14" s="264"/>
      <c r="G14" s="277"/>
      <c r="H14" s="37" t="s">
        <v>132</v>
      </c>
      <c r="I14" s="18" t="s">
        <v>133</v>
      </c>
      <c r="J14" s="37">
        <v>60</v>
      </c>
      <c r="K14" s="38">
        <f>J14*L3</f>
        <v>786</v>
      </c>
      <c r="L14" s="38">
        <f>J14*L4</f>
        <v>213</v>
      </c>
      <c r="M14" s="119">
        <f>J14*L5</f>
        <v>42.599999999999994</v>
      </c>
    </row>
    <row r="15" spans="1:13" ht="39.75" customHeight="1" x14ac:dyDescent="0.3">
      <c r="A15" s="2"/>
      <c r="B15" s="256" t="s">
        <v>25</v>
      </c>
      <c r="C15" s="261" t="s">
        <v>282</v>
      </c>
      <c r="D15" s="256">
        <v>125</v>
      </c>
      <c r="E15" s="253">
        <f>D15*L3</f>
        <v>1637.5</v>
      </c>
      <c r="F15" s="253">
        <f>D15*L4</f>
        <v>443.75</v>
      </c>
      <c r="G15" s="253">
        <f>D15*L5</f>
        <v>88.75</v>
      </c>
      <c r="H15" s="37" t="s">
        <v>136</v>
      </c>
      <c r="I15" s="18" t="s">
        <v>137</v>
      </c>
      <c r="J15" s="37">
        <v>50</v>
      </c>
      <c r="K15" s="119">
        <f>J15*L3</f>
        <v>655</v>
      </c>
      <c r="L15" s="119">
        <f>J15*L4</f>
        <v>177.5</v>
      </c>
      <c r="M15" s="119">
        <f>J15*L5</f>
        <v>35.5</v>
      </c>
    </row>
    <row r="16" spans="1:13" ht="39.75" customHeight="1" x14ac:dyDescent="0.3">
      <c r="A16" s="2"/>
      <c r="B16" s="260"/>
      <c r="C16" s="262"/>
      <c r="D16" s="260"/>
      <c r="E16" s="264"/>
      <c r="F16" s="264"/>
      <c r="G16" s="264"/>
      <c r="H16" s="37" t="s">
        <v>545</v>
      </c>
      <c r="I16" s="18" t="s">
        <v>292</v>
      </c>
      <c r="J16" s="37">
        <v>45</v>
      </c>
      <c r="K16" s="119">
        <f>J16*L3</f>
        <v>589.5</v>
      </c>
      <c r="L16" s="119">
        <f>J16*L4</f>
        <v>159.75</v>
      </c>
      <c r="M16" s="119">
        <f>J16*L5</f>
        <v>31.95</v>
      </c>
    </row>
    <row r="17" spans="1:13" ht="39.75" customHeight="1" x14ac:dyDescent="0.3">
      <c r="A17" s="2"/>
      <c r="B17" s="260"/>
      <c r="C17" s="262"/>
      <c r="D17" s="260"/>
      <c r="E17" s="264"/>
      <c r="F17" s="264"/>
      <c r="G17" s="264"/>
      <c r="H17" s="37" t="s">
        <v>546</v>
      </c>
      <c r="I17" s="18" t="s">
        <v>293</v>
      </c>
      <c r="J17" s="37">
        <v>30</v>
      </c>
      <c r="K17" s="119">
        <f>J17*L3</f>
        <v>393</v>
      </c>
      <c r="L17" s="119">
        <f>J17*L4</f>
        <v>106.5</v>
      </c>
      <c r="M17" s="119">
        <f>J17*L5</f>
        <v>21.299999999999997</v>
      </c>
    </row>
    <row r="18" spans="1:13" ht="39.75" customHeight="1" x14ac:dyDescent="0.3">
      <c r="A18" s="2"/>
      <c r="B18" s="256" t="s">
        <v>31</v>
      </c>
      <c r="C18" s="261" t="s">
        <v>283</v>
      </c>
      <c r="D18" s="256">
        <v>120</v>
      </c>
      <c r="E18" s="253">
        <f>D18*L3</f>
        <v>1572</v>
      </c>
      <c r="F18" s="253">
        <f>D18*L4</f>
        <v>426</v>
      </c>
      <c r="G18" s="253">
        <f>D18*L5</f>
        <v>85.199999999999989</v>
      </c>
      <c r="H18" s="37" t="s">
        <v>294</v>
      </c>
      <c r="I18" s="18" t="s">
        <v>295</v>
      </c>
      <c r="J18" s="37">
        <v>40</v>
      </c>
      <c r="K18" s="119">
        <f>J18*L3</f>
        <v>524</v>
      </c>
      <c r="L18" s="119">
        <f>J18*L4</f>
        <v>142</v>
      </c>
      <c r="M18" s="119">
        <f>J18*L5</f>
        <v>28.4</v>
      </c>
    </row>
    <row r="19" spans="1:13" ht="39.75" customHeight="1" x14ac:dyDescent="0.3">
      <c r="A19" s="2"/>
      <c r="B19" s="260"/>
      <c r="C19" s="262"/>
      <c r="D19" s="260"/>
      <c r="E19" s="264"/>
      <c r="F19" s="264"/>
      <c r="G19" s="264"/>
      <c r="H19" s="37" t="s">
        <v>296</v>
      </c>
      <c r="I19" s="18" t="s">
        <v>297</v>
      </c>
      <c r="J19" s="37">
        <v>45</v>
      </c>
      <c r="K19" s="119">
        <f>J19*L3</f>
        <v>589.5</v>
      </c>
      <c r="L19" s="119">
        <f>J19*L4</f>
        <v>159.75</v>
      </c>
      <c r="M19" s="119">
        <f>J19*L5</f>
        <v>31.95</v>
      </c>
    </row>
    <row r="20" spans="1:13" ht="56.25" x14ac:dyDescent="0.3">
      <c r="A20" s="2"/>
      <c r="B20" s="260"/>
      <c r="C20" s="262"/>
      <c r="D20" s="260"/>
      <c r="E20" s="264"/>
      <c r="F20" s="264"/>
      <c r="G20" s="264"/>
      <c r="H20" s="37" t="s">
        <v>298</v>
      </c>
      <c r="I20" s="18" t="s">
        <v>299</v>
      </c>
      <c r="J20" s="37">
        <v>35</v>
      </c>
      <c r="K20" s="119">
        <f>J20*L3</f>
        <v>458.5</v>
      </c>
      <c r="L20" s="119">
        <f>J20*L4</f>
        <v>124.25</v>
      </c>
      <c r="M20" s="119">
        <f>J20*L5</f>
        <v>24.849999999999998</v>
      </c>
    </row>
    <row r="21" spans="1:13" ht="39.75" customHeight="1" x14ac:dyDescent="0.3">
      <c r="A21" s="2"/>
      <c r="B21" s="33" t="s">
        <v>38</v>
      </c>
      <c r="C21" s="34" t="s">
        <v>284</v>
      </c>
      <c r="D21" s="33">
        <v>50</v>
      </c>
      <c r="E21" s="35">
        <f>D21*L3</f>
        <v>655</v>
      </c>
      <c r="F21" s="35">
        <f>D21*L4</f>
        <v>177.5</v>
      </c>
      <c r="G21" s="35">
        <f>D21*L5</f>
        <v>35.5</v>
      </c>
      <c r="H21" s="37" t="s">
        <v>300</v>
      </c>
      <c r="I21" s="18" t="s">
        <v>301</v>
      </c>
      <c r="J21" s="37">
        <v>50</v>
      </c>
      <c r="K21" s="119">
        <f>J21*L3</f>
        <v>655</v>
      </c>
      <c r="L21" s="119">
        <f>J21*L4</f>
        <v>177.5</v>
      </c>
      <c r="M21" s="119">
        <f>J21*L5</f>
        <v>35.5</v>
      </c>
    </row>
    <row r="22" spans="1:13" ht="39.75" customHeight="1" x14ac:dyDescent="0.3">
      <c r="A22" s="2"/>
      <c r="B22" s="33" t="s">
        <v>91</v>
      </c>
      <c r="C22" s="34" t="s">
        <v>285</v>
      </c>
      <c r="D22" s="33">
        <v>60</v>
      </c>
      <c r="E22" s="35">
        <f>D22*L3</f>
        <v>786</v>
      </c>
      <c r="F22" s="35">
        <f>D22*L4</f>
        <v>213</v>
      </c>
      <c r="G22" s="35">
        <f>D22*L5</f>
        <v>42.599999999999994</v>
      </c>
      <c r="H22" s="37" t="s">
        <v>302</v>
      </c>
      <c r="I22" s="18" t="s">
        <v>303</v>
      </c>
      <c r="J22" s="37">
        <v>60</v>
      </c>
      <c r="K22" s="119">
        <f>J22*L3</f>
        <v>786</v>
      </c>
      <c r="L22" s="119">
        <f>J22*L4</f>
        <v>213</v>
      </c>
      <c r="M22" s="119">
        <f>J22*L5</f>
        <v>42.599999999999994</v>
      </c>
    </row>
    <row r="23" spans="1:13" ht="39.75" customHeight="1" x14ac:dyDescent="0.3">
      <c r="A23" s="2"/>
      <c r="B23" s="33" t="s">
        <v>239</v>
      </c>
      <c r="C23" s="51" t="s">
        <v>286</v>
      </c>
      <c r="D23" s="33">
        <v>60</v>
      </c>
      <c r="E23" s="35">
        <f>D23*L3</f>
        <v>786</v>
      </c>
      <c r="F23" s="35">
        <f>D23*L4</f>
        <v>213</v>
      </c>
      <c r="G23" s="35">
        <f>D23*L5</f>
        <v>42.599999999999994</v>
      </c>
      <c r="H23" s="37" t="s">
        <v>304</v>
      </c>
      <c r="I23" s="18" t="s">
        <v>305</v>
      </c>
      <c r="J23" s="37">
        <v>60</v>
      </c>
      <c r="K23" s="119">
        <f>J23*L3</f>
        <v>786</v>
      </c>
      <c r="L23" s="119">
        <f>J23*L4</f>
        <v>213</v>
      </c>
      <c r="M23" s="119">
        <f>J23*L5</f>
        <v>42.599999999999994</v>
      </c>
    </row>
    <row r="24" spans="1:13" ht="56.25" x14ac:dyDescent="0.3">
      <c r="A24" s="2"/>
      <c r="B24" s="37" t="s">
        <v>240</v>
      </c>
      <c r="C24" s="61" t="s">
        <v>287</v>
      </c>
      <c r="D24" s="37">
        <v>80</v>
      </c>
      <c r="E24" s="38">
        <f>D24*L3</f>
        <v>1048</v>
      </c>
      <c r="F24" s="38">
        <f>D24*L4</f>
        <v>284</v>
      </c>
      <c r="G24" s="38">
        <f>D24*L5</f>
        <v>56.8</v>
      </c>
      <c r="H24" s="37" t="s">
        <v>306</v>
      </c>
      <c r="I24" s="18" t="s">
        <v>307</v>
      </c>
      <c r="J24" s="37">
        <v>80</v>
      </c>
      <c r="K24" s="119">
        <f>J24*L3</f>
        <v>1048</v>
      </c>
      <c r="L24" s="119">
        <f>J24*L4</f>
        <v>284</v>
      </c>
      <c r="M24" s="119">
        <f>J24*L5</f>
        <v>56.8</v>
      </c>
    </row>
    <row r="25" spans="1:13" ht="18.75" x14ac:dyDescent="0.3">
      <c r="A25" s="2"/>
      <c r="B25" s="40"/>
      <c r="C25" s="41"/>
      <c r="D25" s="40"/>
      <c r="E25" s="42"/>
      <c r="F25" s="42"/>
      <c r="G25" s="42"/>
      <c r="H25" s="40"/>
      <c r="I25" s="49"/>
      <c r="J25" s="40"/>
      <c r="K25" s="42"/>
      <c r="L25" s="42"/>
      <c r="M25" s="42"/>
    </row>
    <row r="26" spans="1:13" s="14" customFormat="1" ht="18.75" x14ac:dyDescent="0.3">
      <c r="A26" s="6"/>
      <c r="B26" s="6"/>
      <c r="C26" s="6" t="s">
        <v>35</v>
      </c>
      <c r="D26" s="21">
        <f>SUM(D10:D24)</f>
        <v>709</v>
      </c>
      <c r="E26" s="22">
        <f>SUM(E10:E24)</f>
        <v>9287.9</v>
      </c>
      <c r="F26" s="22">
        <f>SUM(F10:F24)</f>
        <v>2516.9499999999998</v>
      </c>
      <c r="G26" s="22">
        <f>SUM(G10:G24)</f>
        <v>503.39000000000004</v>
      </c>
      <c r="H26" s="21"/>
      <c r="I26" s="22"/>
      <c r="J26" s="23">
        <f>SUM(J10:J24)</f>
        <v>709</v>
      </c>
      <c r="K26" s="46">
        <f>SUM(K10:K24)</f>
        <v>9287.9</v>
      </c>
      <c r="L26" s="46">
        <f t="shared" ref="L26:M26" si="0">SUM(L10:L24)</f>
        <v>2516.9499999999998</v>
      </c>
      <c r="M26" s="46">
        <f t="shared" si="0"/>
        <v>503.39000000000004</v>
      </c>
    </row>
    <row r="27" spans="1:13" s="14" customFormat="1" ht="18.75" x14ac:dyDescent="0.3">
      <c r="A27" s="6"/>
      <c r="B27" s="6"/>
      <c r="C27" s="6"/>
      <c r="D27" s="21"/>
      <c r="E27" s="21"/>
      <c r="F27" s="22"/>
      <c r="G27" s="22"/>
      <c r="H27" s="22"/>
      <c r="I27" s="22"/>
      <c r="J27" s="25"/>
      <c r="K27" s="25"/>
      <c r="L27" s="25"/>
      <c r="M27" s="25"/>
    </row>
    <row r="28" spans="1:13" ht="36.75" customHeight="1" x14ac:dyDescent="0.3">
      <c r="A28" s="2" t="s">
        <v>551</v>
      </c>
      <c r="B28" s="2"/>
      <c r="C28" s="2"/>
      <c r="D28" s="2"/>
      <c r="E28" s="2"/>
      <c r="F28" s="2"/>
      <c r="G28" s="2"/>
      <c r="H28" s="2"/>
      <c r="I28" s="2"/>
      <c r="J28" s="2"/>
      <c r="K28" s="2"/>
    </row>
  </sheetData>
  <mergeCells count="30">
    <mergeCell ref="G18:G20"/>
    <mergeCell ref="B18:B20"/>
    <mergeCell ref="C18:C20"/>
    <mergeCell ref="D18:D20"/>
    <mergeCell ref="E18:E20"/>
    <mergeCell ref="F18:F20"/>
    <mergeCell ref="G15:G17"/>
    <mergeCell ref="B12:B14"/>
    <mergeCell ref="C12:C14"/>
    <mergeCell ref="D12:D14"/>
    <mergeCell ref="E12:E14"/>
    <mergeCell ref="F12:F14"/>
    <mergeCell ref="G12:G14"/>
    <mergeCell ref="B15:B17"/>
    <mergeCell ref="C15:C17"/>
    <mergeCell ref="D15:D17"/>
    <mergeCell ref="E15:E17"/>
    <mergeCell ref="F15:F17"/>
    <mergeCell ref="B10:B11"/>
    <mergeCell ref="C10:C11"/>
    <mergeCell ref="D10:D11"/>
    <mergeCell ref="E10:E11"/>
    <mergeCell ref="F10:F11"/>
    <mergeCell ref="G10:G11"/>
    <mergeCell ref="J3:K3"/>
    <mergeCell ref="L3:M3"/>
    <mergeCell ref="J4:K4"/>
    <mergeCell ref="L4:M4"/>
    <mergeCell ref="J5:K5"/>
    <mergeCell ref="L5:M5"/>
  </mergeCells>
  <pageMargins left="0.16" right="0.25" top="0.35" bottom="0.64" header="0.3" footer="0.2"/>
  <pageSetup paperSize="9" scale="56" fitToHeight="0" orientation="landscape" r:id="rId1"/>
  <headerFooter>
    <oddHeader xml:space="preserve">&amp;R&amp;U&amp;K00B0F0 2019 VERSION 7 (30/8/2019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26"/>
  <sheetViews>
    <sheetView showGridLines="0" showRuler="0" view="pageLayout" zoomScale="55" zoomScaleNormal="96" zoomScalePageLayoutView="55" workbookViewId="0">
      <selection activeCell="M6" sqref="M6"/>
    </sheetView>
  </sheetViews>
  <sheetFormatPr defaultRowHeight="15" x14ac:dyDescent="0.25"/>
  <cols>
    <col min="1" max="1" width="3.28515625" customWidth="1"/>
    <col min="2" max="2" width="26.42578125" bestFit="1" customWidth="1"/>
    <col min="3" max="3" width="20.7109375" customWidth="1"/>
    <col min="4" max="4" width="13.28515625" style="26" customWidth="1"/>
    <col min="5" max="5" width="15.85546875" customWidth="1"/>
    <col min="6" max="6" width="17" bestFit="1" customWidth="1"/>
    <col min="7" max="7" width="14.85546875" customWidth="1"/>
    <col min="8" max="8" width="22.140625" style="26" bestFit="1" customWidth="1"/>
    <col min="9" max="9" width="35.140625" style="26" customWidth="1"/>
    <col min="10" max="10" width="13.5703125" customWidth="1"/>
    <col min="11" max="11" width="21.85546875" bestFit="1" customWidth="1"/>
    <col min="12" max="12" width="16.42578125" customWidth="1"/>
    <col min="13" max="13" width="19.42578125" customWidth="1"/>
  </cols>
  <sheetData>
    <row r="1" spans="1:13" ht="18.75" x14ac:dyDescent="0.3">
      <c r="A1" s="29" t="s">
        <v>278</v>
      </c>
      <c r="B1" s="2"/>
      <c r="C1" s="2"/>
      <c r="D1" s="32"/>
      <c r="E1" s="2"/>
      <c r="F1" s="2"/>
      <c r="G1" s="2"/>
      <c r="H1" s="126"/>
      <c r="I1" s="126"/>
      <c r="J1" s="4"/>
      <c r="K1" s="4"/>
      <c r="L1" s="4"/>
      <c r="M1" s="4"/>
    </row>
    <row r="2" spans="1:13" ht="18.75" x14ac:dyDescent="0.3">
      <c r="A2" s="6"/>
      <c r="B2" s="2" t="s">
        <v>547</v>
      </c>
      <c r="C2" s="7">
        <v>900</v>
      </c>
      <c r="D2" s="32"/>
      <c r="E2" s="2"/>
      <c r="F2" s="2"/>
      <c r="G2" s="2"/>
      <c r="H2" s="32"/>
      <c r="I2" s="32"/>
      <c r="J2" s="4"/>
      <c r="K2" s="4"/>
      <c r="L2" s="4"/>
      <c r="M2" s="4"/>
    </row>
    <row r="3" spans="1:13" ht="18.75" x14ac:dyDescent="0.3">
      <c r="A3" s="2"/>
      <c r="B3" s="2" t="s">
        <v>1</v>
      </c>
      <c r="C3" s="7">
        <v>850</v>
      </c>
      <c r="D3" s="7" t="s">
        <v>555</v>
      </c>
      <c r="E3" s="2"/>
      <c r="F3" s="8"/>
      <c r="G3" s="8"/>
      <c r="H3" s="8">
        <f>C3*M3</f>
        <v>11305</v>
      </c>
      <c r="I3" s="32"/>
      <c r="J3" s="255" t="s">
        <v>3</v>
      </c>
      <c r="K3" s="255"/>
      <c r="L3" s="255"/>
      <c r="M3" s="64">
        <v>13.3</v>
      </c>
    </row>
    <row r="4" spans="1:13" ht="18.75" x14ac:dyDescent="0.3">
      <c r="A4" s="2"/>
      <c r="B4" s="2" t="s">
        <v>4</v>
      </c>
      <c r="C4" s="7">
        <v>8</v>
      </c>
      <c r="D4" s="7" t="s">
        <v>556</v>
      </c>
      <c r="E4" s="2"/>
      <c r="F4" s="8"/>
      <c r="G4" s="8"/>
      <c r="H4" s="8">
        <f>C3*M4</f>
        <v>3187.5</v>
      </c>
      <c r="I4" s="11"/>
      <c r="J4" s="255" t="s">
        <v>548</v>
      </c>
      <c r="K4" s="255"/>
      <c r="L4" s="255"/>
      <c r="M4" s="64">
        <v>3.75</v>
      </c>
    </row>
    <row r="5" spans="1:13" ht="18.75" x14ac:dyDescent="0.3">
      <c r="A5" s="2"/>
      <c r="B5" s="2" t="s">
        <v>7</v>
      </c>
      <c r="C5" s="7">
        <v>16</v>
      </c>
      <c r="D5" s="7" t="s">
        <v>557</v>
      </c>
      <c r="E5" s="2"/>
      <c r="F5" s="12"/>
      <c r="G5" s="12"/>
      <c r="H5" s="8">
        <f>C3*M5</f>
        <v>637.5</v>
      </c>
      <c r="I5" s="32"/>
      <c r="J5" s="255" t="s">
        <v>549</v>
      </c>
      <c r="K5" s="255"/>
      <c r="L5" s="255"/>
      <c r="M5" s="64">
        <v>0.75</v>
      </c>
    </row>
    <row r="6" spans="1:13" ht="18.75" x14ac:dyDescent="0.3">
      <c r="A6" s="2"/>
      <c r="B6" s="2"/>
      <c r="C6" s="2"/>
      <c r="D6" s="32"/>
      <c r="E6" s="2"/>
      <c r="F6" s="2"/>
      <c r="G6" s="2"/>
      <c r="H6" s="32"/>
      <c r="I6" s="32"/>
      <c r="J6" s="4"/>
      <c r="K6" s="4"/>
      <c r="L6" s="4"/>
      <c r="M6" s="4"/>
    </row>
    <row r="7" spans="1:13" ht="18.75" x14ac:dyDescent="0.3">
      <c r="A7" s="2"/>
      <c r="B7" s="2"/>
      <c r="C7" s="2"/>
      <c r="D7" s="32"/>
      <c r="E7" s="2"/>
      <c r="F7" s="2"/>
      <c r="G7" s="2"/>
      <c r="H7" s="32"/>
      <c r="I7" s="32"/>
      <c r="J7" s="4"/>
      <c r="K7" s="4"/>
      <c r="L7" s="4"/>
      <c r="M7" s="4"/>
    </row>
    <row r="8" spans="1:13" s="60" customFormat="1" ht="56.25" x14ac:dyDescent="0.25">
      <c r="A8" s="59"/>
      <c r="B8" s="55" t="s">
        <v>11</v>
      </c>
      <c r="C8" s="57" t="s">
        <v>12</v>
      </c>
      <c r="D8" s="55" t="s">
        <v>1</v>
      </c>
      <c r="E8" s="55" t="s">
        <v>13</v>
      </c>
      <c r="F8" s="55" t="s">
        <v>550</v>
      </c>
      <c r="G8" s="55" t="s">
        <v>131</v>
      </c>
      <c r="H8" s="55" t="s">
        <v>15</v>
      </c>
      <c r="I8" s="55" t="s">
        <v>16</v>
      </c>
      <c r="J8" s="55" t="s">
        <v>1</v>
      </c>
      <c r="K8" s="55" t="s">
        <v>13</v>
      </c>
      <c r="L8" s="55" t="s">
        <v>550</v>
      </c>
      <c r="M8" s="55" t="s">
        <v>131</v>
      </c>
    </row>
    <row r="9" spans="1:13" ht="72" customHeight="1" x14ac:dyDescent="0.3">
      <c r="A9" s="2"/>
      <c r="B9" s="256" t="s">
        <v>17</v>
      </c>
      <c r="C9" s="261" t="s">
        <v>241</v>
      </c>
      <c r="D9" s="256">
        <v>130</v>
      </c>
      <c r="E9" s="253">
        <f>D9*M3</f>
        <v>1729</v>
      </c>
      <c r="F9" s="253">
        <f>D9*M4</f>
        <v>487.5</v>
      </c>
      <c r="G9" s="253">
        <f>D9*M5</f>
        <v>97.5</v>
      </c>
      <c r="H9" s="52" t="s">
        <v>249</v>
      </c>
      <c r="I9" s="48" t="s">
        <v>250</v>
      </c>
      <c r="J9" s="37">
        <v>40</v>
      </c>
      <c r="K9" s="38">
        <f>J9*M3</f>
        <v>532</v>
      </c>
      <c r="L9" s="38">
        <f>J9*M4</f>
        <v>150</v>
      </c>
      <c r="M9" s="38">
        <f>J9*M5</f>
        <v>30</v>
      </c>
    </row>
    <row r="10" spans="1:13" ht="56.25" customHeight="1" x14ac:dyDescent="0.3">
      <c r="A10" s="2"/>
      <c r="B10" s="260"/>
      <c r="C10" s="262"/>
      <c r="D10" s="260"/>
      <c r="E10" s="264"/>
      <c r="F10" s="264"/>
      <c r="G10" s="264"/>
      <c r="H10" s="52" t="s">
        <v>251</v>
      </c>
      <c r="I10" s="48" t="s">
        <v>252</v>
      </c>
      <c r="J10" s="37">
        <v>50</v>
      </c>
      <c r="K10" s="38">
        <f>J10*M3</f>
        <v>665</v>
      </c>
      <c r="L10" s="38">
        <f>J10*M4</f>
        <v>187.5</v>
      </c>
      <c r="M10" s="38">
        <f>J10*M5</f>
        <v>37.5</v>
      </c>
    </row>
    <row r="11" spans="1:13" ht="56.25" x14ac:dyDescent="0.3">
      <c r="A11" s="2"/>
      <c r="B11" s="260"/>
      <c r="C11" s="262"/>
      <c r="D11" s="260"/>
      <c r="E11" s="264"/>
      <c r="F11" s="264"/>
      <c r="G11" s="264"/>
      <c r="H11" s="52" t="s">
        <v>253</v>
      </c>
      <c r="I11" s="36" t="s">
        <v>254</v>
      </c>
      <c r="J11" s="37">
        <v>40</v>
      </c>
      <c r="K11" s="119">
        <f>J11*M3</f>
        <v>532</v>
      </c>
      <c r="L11" s="38">
        <f>J11*M4</f>
        <v>150</v>
      </c>
      <c r="M11" s="38">
        <f>J11*M5</f>
        <v>30</v>
      </c>
    </row>
    <row r="12" spans="1:13" ht="36.75" customHeight="1" x14ac:dyDescent="0.3">
      <c r="A12" s="2"/>
      <c r="B12" s="256" t="s">
        <v>21</v>
      </c>
      <c r="C12" s="261" t="s">
        <v>242</v>
      </c>
      <c r="D12" s="256">
        <v>70</v>
      </c>
      <c r="E12" s="253">
        <f>D12*M3</f>
        <v>931</v>
      </c>
      <c r="F12" s="253">
        <f>D12*M4</f>
        <v>262.5</v>
      </c>
      <c r="G12" s="272">
        <f>D12*M5</f>
        <v>52.5</v>
      </c>
      <c r="H12" s="37" t="s">
        <v>255</v>
      </c>
      <c r="I12" s="18" t="s">
        <v>256</v>
      </c>
      <c r="J12" s="37">
        <v>30</v>
      </c>
      <c r="K12" s="119">
        <f>J12*M3</f>
        <v>399</v>
      </c>
      <c r="L12" s="38">
        <f>J12*M4</f>
        <v>112.5</v>
      </c>
      <c r="M12" s="38">
        <f>J12*M5</f>
        <v>22.5</v>
      </c>
    </row>
    <row r="13" spans="1:13" ht="37.5" x14ac:dyDescent="0.3">
      <c r="A13" s="2"/>
      <c r="B13" s="260"/>
      <c r="C13" s="262"/>
      <c r="D13" s="260"/>
      <c r="E13" s="264"/>
      <c r="F13" s="264"/>
      <c r="G13" s="277"/>
      <c r="H13" s="37" t="s">
        <v>257</v>
      </c>
      <c r="I13" s="18" t="s">
        <v>258</v>
      </c>
      <c r="J13" s="37">
        <v>40</v>
      </c>
      <c r="K13" s="119">
        <f>J13*M3</f>
        <v>532</v>
      </c>
      <c r="L13" s="38">
        <f>J13*M4</f>
        <v>150</v>
      </c>
      <c r="M13" s="38">
        <f>J13*M5</f>
        <v>30</v>
      </c>
    </row>
    <row r="14" spans="1:13" ht="39.75" customHeight="1" x14ac:dyDescent="0.3">
      <c r="A14" s="2"/>
      <c r="B14" s="256" t="s">
        <v>25</v>
      </c>
      <c r="C14" s="261" t="s">
        <v>243</v>
      </c>
      <c r="D14" s="256">
        <v>110</v>
      </c>
      <c r="E14" s="253">
        <f>D14*M3</f>
        <v>1463</v>
      </c>
      <c r="F14" s="253">
        <f>D14*M4</f>
        <v>412.5</v>
      </c>
      <c r="G14" s="253">
        <f>D14*M5</f>
        <v>82.5</v>
      </c>
      <c r="H14" s="37" t="s">
        <v>134</v>
      </c>
      <c r="I14" s="18" t="s">
        <v>135</v>
      </c>
      <c r="J14" s="37">
        <v>50</v>
      </c>
      <c r="K14" s="119">
        <f>J14*M3</f>
        <v>665</v>
      </c>
      <c r="L14" s="119">
        <f>J14*M4</f>
        <v>187.5</v>
      </c>
      <c r="M14" s="119">
        <f>J14*M5</f>
        <v>37.5</v>
      </c>
    </row>
    <row r="15" spans="1:13" ht="39.75" customHeight="1" x14ac:dyDescent="0.3">
      <c r="A15" s="2"/>
      <c r="B15" s="260"/>
      <c r="C15" s="262"/>
      <c r="D15" s="260"/>
      <c r="E15" s="264"/>
      <c r="F15" s="264"/>
      <c r="G15" s="264"/>
      <c r="H15" s="37" t="s">
        <v>559</v>
      </c>
      <c r="I15" s="18" t="s">
        <v>259</v>
      </c>
      <c r="J15" s="37">
        <v>60</v>
      </c>
      <c r="K15" s="119">
        <f>J15*M3</f>
        <v>798</v>
      </c>
      <c r="L15" s="119">
        <f>J15*M4</f>
        <v>225</v>
      </c>
      <c r="M15" s="119">
        <f>J15*M5</f>
        <v>45</v>
      </c>
    </row>
    <row r="16" spans="1:13" ht="39.75" customHeight="1" x14ac:dyDescent="0.3">
      <c r="A16" s="2"/>
      <c r="B16" s="256" t="s">
        <v>31</v>
      </c>
      <c r="C16" s="261" t="s">
        <v>244</v>
      </c>
      <c r="D16" s="256">
        <v>80</v>
      </c>
      <c r="E16" s="253">
        <f>D16*M3</f>
        <v>1064</v>
      </c>
      <c r="F16" s="253">
        <f>D16*M4</f>
        <v>300</v>
      </c>
      <c r="G16" s="253">
        <f>D16*M5</f>
        <v>60</v>
      </c>
      <c r="H16" s="37" t="s">
        <v>260</v>
      </c>
      <c r="I16" s="18" t="s">
        <v>261</v>
      </c>
      <c r="J16" s="37">
        <v>40</v>
      </c>
      <c r="K16" s="119">
        <f>J16*M3</f>
        <v>532</v>
      </c>
      <c r="L16" s="119">
        <f>J16*M4</f>
        <v>150</v>
      </c>
      <c r="M16" s="119">
        <f>J16*M5</f>
        <v>30</v>
      </c>
    </row>
    <row r="17" spans="1:13" ht="59.25" customHeight="1" x14ac:dyDescent="0.3">
      <c r="A17" s="2"/>
      <c r="B17" s="260"/>
      <c r="C17" s="262"/>
      <c r="D17" s="260"/>
      <c r="E17" s="264"/>
      <c r="F17" s="264"/>
      <c r="G17" s="264"/>
      <c r="H17" s="37" t="s">
        <v>262</v>
      </c>
      <c r="I17" s="18" t="s">
        <v>263</v>
      </c>
      <c r="J17" s="37">
        <v>40</v>
      </c>
      <c r="K17" s="119">
        <f>J17*M3</f>
        <v>532</v>
      </c>
      <c r="L17" s="119">
        <f>J17*M4</f>
        <v>150</v>
      </c>
      <c r="M17" s="119">
        <f>J17*M5</f>
        <v>30</v>
      </c>
    </row>
    <row r="18" spans="1:13" ht="56.25" customHeight="1" x14ac:dyDescent="0.3">
      <c r="A18" s="2"/>
      <c r="B18" s="256" t="s">
        <v>38</v>
      </c>
      <c r="C18" s="261" t="s">
        <v>245</v>
      </c>
      <c r="D18" s="256">
        <v>100</v>
      </c>
      <c r="E18" s="253">
        <f>D18*M3</f>
        <v>1330</v>
      </c>
      <c r="F18" s="253">
        <f>D18*M4</f>
        <v>375</v>
      </c>
      <c r="G18" s="253">
        <f>D18*M5</f>
        <v>75</v>
      </c>
      <c r="H18" s="37" t="s">
        <v>264</v>
      </c>
      <c r="I18" s="18" t="s">
        <v>265</v>
      </c>
      <c r="J18" s="37">
        <v>60</v>
      </c>
      <c r="K18" s="119">
        <f>J18*M3</f>
        <v>798</v>
      </c>
      <c r="L18" s="119">
        <f>J18*M4</f>
        <v>225</v>
      </c>
      <c r="M18" s="119">
        <f>J18*M5</f>
        <v>45</v>
      </c>
    </row>
    <row r="19" spans="1:13" ht="39.75" customHeight="1" x14ac:dyDescent="0.3">
      <c r="A19" s="2"/>
      <c r="B19" s="260"/>
      <c r="C19" s="262"/>
      <c r="D19" s="260"/>
      <c r="E19" s="264"/>
      <c r="F19" s="264"/>
      <c r="G19" s="264"/>
      <c r="H19" s="37" t="s">
        <v>266</v>
      </c>
      <c r="I19" s="18" t="s">
        <v>267</v>
      </c>
      <c r="J19" s="37">
        <v>40</v>
      </c>
      <c r="K19" s="119">
        <f>J19*M3</f>
        <v>532</v>
      </c>
      <c r="L19" s="119">
        <f>J19*M4</f>
        <v>150</v>
      </c>
      <c r="M19" s="119">
        <f>J19*M5</f>
        <v>30</v>
      </c>
    </row>
    <row r="20" spans="1:13" ht="39.75" customHeight="1" x14ac:dyDescent="0.3">
      <c r="A20" s="2"/>
      <c r="B20" s="256" t="s">
        <v>91</v>
      </c>
      <c r="C20" s="261" t="s">
        <v>246</v>
      </c>
      <c r="D20" s="256">
        <v>120</v>
      </c>
      <c r="E20" s="253">
        <f>D20*M3</f>
        <v>1596</v>
      </c>
      <c r="F20" s="253">
        <f>D20*M4</f>
        <v>450</v>
      </c>
      <c r="G20" s="253">
        <f>D20*M5</f>
        <v>90</v>
      </c>
      <c r="H20" s="37" t="s">
        <v>268</v>
      </c>
      <c r="I20" s="18" t="s">
        <v>269</v>
      </c>
      <c r="J20" s="37">
        <v>40</v>
      </c>
      <c r="K20" s="119">
        <f>J20*M3</f>
        <v>532</v>
      </c>
      <c r="L20" s="119">
        <f>J20*M4</f>
        <v>150</v>
      </c>
      <c r="M20" s="119">
        <f>J20*M5</f>
        <v>30</v>
      </c>
    </row>
    <row r="21" spans="1:13" ht="39.75" customHeight="1" x14ac:dyDescent="0.3">
      <c r="A21" s="2"/>
      <c r="B21" s="260"/>
      <c r="C21" s="262"/>
      <c r="D21" s="260"/>
      <c r="E21" s="264"/>
      <c r="F21" s="264"/>
      <c r="G21" s="264"/>
      <c r="H21" s="37" t="s">
        <v>270</v>
      </c>
      <c r="I21" s="18" t="s">
        <v>271</v>
      </c>
      <c r="J21" s="37">
        <v>40</v>
      </c>
      <c r="K21" s="119">
        <f>J21*M3</f>
        <v>532</v>
      </c>
      <c r="L21" s="119">
        <f>J21*M4</f>
        <v>150</v>
      </c>
      <c r="M21" s="119">
        <f>J21*M5</f>
        <v>30</v>
      </c>
    </row>
    <row r="22" spans="1:13" ht="56.25" x14ac:dyDescent="0.3">
      <c r="A22" s="2"/>
      <c r="B22" s="257"/>
      <c r="C22" s="265"/>
      <c r="D22" s="257"/>
      <c r="E22" s="254"/>
      <c r="F22" s="254"/>
      <c r="G22" s="254"/>
      <c r="H22" s="37" t="s">
        <v>272</v>
      </c>
      <c r="I22" s="18" t="s">
        <v>273</v>
      </c>
      <c r="J22" s="37">
        <v>40</v>
      </c>
      <c r="K22" s="119">
        <f>J22*M3</f>
        <v>532</v>
      </c>
      <c r="L22" s="119">
        <f>J22*M4</f>
        <v>150</v>
      </c>
      <c r="M22" s="119">
        <f>J22*M5</f>
        <v>30</v>
      </c>
    </row>
    <row r="23" spans="1:13" ht="39.75" customHeight="1" x14ac:dyDescent="0.3">
      <c r="A23" s="2"/>
      <c r="B23" s="33" t="s">
        <v>239</v>
      </c>
      <c r="C23" s="34" t="s">
        <v>247</v>
      </c>
      <c r="D23" s="33">
        <v>80</v>
      </c>
      <c r="E23" s="35">
        <f>D23*M3</f>
        <v>1064</v>
      </c>
      <c r="F23" s="35">
        <f>D23*M4</f>
        <v>300</v>
      </c>
      <c r="G23" s="35">
        <f>D23*M5</f>
        <v>60</v>
      </c>
      <c r="H23" s="37" t="s">
        <v>274</v>
      </c>
      <c r="I23" s="18" t="s">
        <v>275</v>
      </c>
      <c r="J23" s="37">
        <v>80</v>
      </c>
      <c r="K23" s="119">
        <f>J23*M3</f>
        <v>1064</v>
      </c>
      <c r="L23" s="119">
        <f>J23*M4</f>
        <v>300</v>
      </c>
      <c r="M23" s="119">
        <f>J23*M5</f>
        <v>60</v>
      </c>
    </row>
    <row r="24" spans="1:13" ht="39.75" customHeight="1" x14ac:dyDescent="0.3">
      <c r="A24" s="2"/>
      <c r="B24" s="37" t="s">
        <v>240</v>
      </c>
      <c r="C24" s="36" t="s">
        <v>248</v>
      </c>
      <c r="D24" s="37">
        <v>160</v>
      </c>
      <c r="E24" s="38">
        <f>D24*M3</f>
        <v>2128</v>
      </c>
      <c r="F24" s="38">
        <f>D24*M4</f>
        <v>600</v>
      </c>
      <c r="G24" s="38">
        <f>D24*M5</f>
        <v>120</v>
      </c>
      <c r="H24" s="37" t="s">
        <v>276</v>
      </c>
      <c r="I24" s="18" t="s">
        <v>277</v>
      </c>
      <c r="J24" s="37">
        <v>160</v>
      </c>
      <c r="K24" s="119">
        <f>J24*M3</f>
        <v>2128</v>
      </c>
      <c r="L24" s="119">
        <f>J24*M4</f>
        <v>600</v>
      </c>
      <c r="M24" s="119">
        <f>J24*M5</f>
        <v>120</v>
      </c>
    </row>
    <row r="25" spans="1:13" ht="18.75" x14ac:dyDescent="0.3">
      <c r="A25" s="2"/>
      <c r="B25" s="40"/>
      <c r="C25" s="41"/>
      <c r="D25" s="40"/>
      <c r="E25" s="42"/>
      <c r="F25" s="42"/>
      <c r="G25" s="42"/>
      <c r="H25" s="40"/>
      <c r="I25" s="49"/>
      <c r="J25" s="40"/>
      <c r="K25" s="42"/>
      <c r="L25" s="42"/>
      <c r="M25" s="42"/>
    </row>
    <row r="26" spans="1:13" s="14" customFormat="1" ht="18.75" x14ac:dyDescent="0.3">
      <c r="A26" s="6"/>
      <c r="B26" s="6"/>
      <c r="C26" s="6" t="s">
        <v>35</v>
      </c>
      <c r="D26" s="21">
        <f>SUM(D9:D24)</f>
        <v>850</v>
      </c>
      <c r="E26" s="22">
        <f>SUM(E9:E24)</f>
        <v>11305</v>
      </c>
      <c r="F26" s="22">
        <f>SUM(F9:F24)</f>
        <v>3187.5</v>
      </c>
      <c r="G26" s="22">
        <f>SUM(G9:G24)</f>
        <v>637.5</v>
      </c>
      <c r="H26" s="21"/>
      <c r="I26" s="22"/>
      <c r="J26" s="23">
        <f>SUM(J9:J24)</f>
        <v>850</v>
      </c>
      <c r="K26" s="46">
        <f>SUM(K9:K24)</f>
        <v>11305</v>
      </c>
      <c r="L26" s="46">
        <f t="shared" ref="L26:M26" si="0">SUM(L9:L24)</f>
        <v>3187.5</v>
      </c>
      <c r="M26" s="46">
        <f t="shared" si="0"/>
        <v>637.5</v>
      </c>
    </row>
  </sheetData>
  <mergeCells count="39">
    <mergeCell ref="G20:G22"/>
    <mergeCell ref="B20:B22"/>
    <mergeCell ref="C20:C22"/>
    <mergeCell ref="D20:D22"/>
    <mergeCell ref="E20:E22"/>
    <mergeCell ref="F20:F22"/>
    <mergeCell ref="G18:G19"/>
    <mergeCell ref="B16:B17"/>
    <mergeCell ref="C16:C17"/>
    <mergeCell ref="D16:D17"/>
    <mergeCell ref="E16:E17"/>
    <mergeCell ref="F16:F17"/>
    <mergeCell ref="G16:G17"/>
    <mergeCell ref="B18:B19"/>
    <mergeCell ref="C18:C19"/>
    <mergeCell ref="D18:D19"/>
    <mergeCell ref="E18:E19"/>
    <mergeCell ref="F18:F19"/>
    <mergeCell ref="G14:G15"/>
    <mergeCell ref="B12:B13"/>
    <mergeCell ref="C12:C13"/>
    <mergeCell ref="D12:D13"/>
    <mergeCell ref="E12:E13"/>
    <mergeCell ref="F12:F13"/>
    <mergeCell ref="G12:G13"/>
    <mergeCell ref="B14:B15"/>
    <mergeCell ref="C14:C15"/>
    <mergeCell ref="D14:D15"/>
    <mergeCell ref="E14:E15"/>
    <mergeCell ref="F14:F15"/>
    <mergeCell ref="G9:G11"/>
    <mergeCell ref="J3:L3"/>
    <mergeCell ref="J4:L4"/>
    <mergeCell ref="B9:B11"/>
    <mergeCell ref="C9:C11"/>
    <mergeCell ref="D9:D11"/>
    <mergeCell ref="E9:E11"/>
    <mergeCell ref="F9:F11"/>
    <mergeCell ref="J5:L5"/>
  </mergeCells>
  <pageMargins left="0.16" right="0.25" top="0.35" bottom="0.64" header="0.3" footer="0.2"/>
  <pageSetup paperSize="9" scale="56" fitToWidth="0" fitToHeight="0" orientation="landscape" r:id="rId1"/>
  <headerFooter>
    <oddHeader xml:space="preserve">&amp;R&amp;U&amp;K00B0F0 2019 VERSION 7 (30/8/2019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view="pageLayout" zoomScale="55" zoomScaleNormal="100" zoomScalePageLayoutView="55" workbookViewId="0">
      <selection activeCell="M6" sqref="M6"/>
    </sheetView>
  </sheetViews>
  <sheetFormatPr defaultRowHeight="15" x14ac:dyDescent="0.25"/>
  <cols>
    <col min="2" max="2" width="27" bestFit="1" customWidth="1"/>
    <col min="3" max="3" width="25.5703125" bestFit="1" customWidth="1"/>
    <col min="4" max="4" width="16.42578125" customWidth="1"/>
    <col min="5" max="5" width="16.140625" bestFit="1" customWidth="1"/>
    <col min="6" max="6" width="13" bestFit="1" customWidth="1"/>
    <col min="7" max="7" width="12.7109375" bestFit="1" customWidth="1"/>
    <col min="8" max="8" width="15" bestFit="1" customWidth="1"/>
    <col min="9" max="9" width="44.42578125" bestFit="1" customWidth="1"/>
    <col min="10" max="10" width="16.140625" customWidth="1"/>
    <col min="11" max="11" width="16.140625" bestFit="1" customWidth="1"/>
    <col min="12" max="12" width="13" bestFit="1" customWidth="1"/>
    <col min="13" max="13" width="12.7109375" bestFit="1" customWidth="1"/>
  </cols>
  <sheetData>
    <row r="1" spans="1:13" ht="18.75" x14ac:dyDescent="0.3">
      <c r="A1" s="29" t="s">
        <v>637</v>
      </c>
      <c r="B1" s="2"/>
      <c r="C1" s="2"/>
      <c r="D1" s="126"/>
      <c r="E1" s="2"/>
      <c r="F1" s="2"/>
      <c r="G1" s="2"/>
      <c r="H1" s="126"/>
      <c r="I1" s="126"/>
      <c r="J1" s="4"/>
      <c r="K1" s="4"/>
      <c r="L1" s="4"/>
      <c r="M1" s="4"/>
    </row>
    <row r="2" spans="1:13" ht="18.75" x14ac:dyDescent="0.3">
      <c r="A2" s="6"/>
      <c r="B2" s="2" t="s">
        <v>547</v>
      </c>
      <c r="C2" s="179">
        <v>665</v>
      </c>
      <c r="D2" s="126"/>
      <c r="E2" s="2"/>
      <c r="F2" s="2"/>
      <c r="G2" s="2"/>
      <c r="H2" s="126"/>
      <c r="I2" s="126"/>
      <c r="J2" s="4"/>
      <c r="K2" s="4"/>
      <c r="L2" s="4"/>
      <c r="M2" s="4"/>
    </row>
    <row r="3" spans="1:13" ht="18.75" x14ac:dyDescent="0.3">
      <c r="A3" s="2"/>
      <c r="B3" s="2" t="s">
        <v>1</v>
      </c>
      <c r="C3" s="179">
        <f>D24</f>
        <v>645</v>
      </c>
      <c r="D3" s="7" t="s">
        <v>555</v>
      </c>
      <c r="E3" s="2"/>
      <c r="F3" s="8"/>
      <c r="G3" s="8"/>
      <c r="H3" s="8">
        <f>C3*M3</f>
        <v>6321.0000000000009</v>
      </c>
      <c r="I3" s="126"/>
      <c r="J3" s="255" t="s">
        <v>3</v>
      </c>
      <c r="K3" s="255"/>
      <c r="L3" s="255"/>
      <c r="M3" s="64">
        <v>9.8000000000000007</v>
      </c>
    </row>
    <row r="4" spans="1:13" ht="18.75" x14ac:dyDescent="0.3">
      <c r="A4" s="2"/>
      <c r="B4" s="2" t="s">
        <v>4</v>
      </c>
      <c r="C4" s="7">
        <v>6</v>
      </c>
      <c r="D4" s="7" t="s">
        <v>556</v>
      </c>
      <c r="E4" s="2"/>
      <c r="F4" s="8"/>
      <c r="G4" s="8"/>
      <c r="H4" s="8">
        <f>C3*M4</f>
        <v>2838.0000000000005</v>
      </c>
      <c r="I4" s="11"/>
      <c r="J4" s="255" t="s">
        <v>548</v>
      </c>
      <c r="K4" s="255"/>
      <c r="L4" s="255"/>
      <c r="M4" s="64">
        <v>4.4000000000000004</v>
      </c>
    </row>
    <row r="5" spans="1:13" ht="18.75" x14ac:dyDescent="0.3">
      <c r="A5" s="2"/>
      <c r="B5" s="2" t="s">
        <v>7</v>
      </c>
      <c r="C5" s="7">
        <v>13</v>
      </c>
      <c r="D5" s="7" t="s">
        <v>557</v>
      </c>
      <c r="E5" s="2"/>
      <c r="F5" s="12"/>
      <c r="G5" s="12"/>
      <c r="H5" s="8">
        <f>C3*M5</f>
        <v>567.6</v>
      </c>
      <c r="I5" s="126"/>
      <c r="J5" s="255" t="s">
        <v>549</v>
      </c>
      <c r="K5" s="255"/>
      <c r="L5" s="255"/>
      <c r="M5" s="64">
        <v>0.88</v>
      </c>
    </row>
    <row r="6" spans="1:13" ht="18.75" x14ac:dyDescent="0.3">
      <c r="A6" s="2"/>
      <c r="B6" s="2"/>
      <c r="C6" s="2"/>
      <c r="D6" s="126"/>
      <c r="E6" s="2"/>
      <c r="F6" s="2"/>
      <c r="G6" s="2"/>
      <c r="H6" s="126"/>
      <c r="I6" s="126"/>
      <c r="J6" s="4"/>
      <c r="K6" s="4"/>
      <c r="L6" s="4"/>
      <c r="M6" s="4"/>
    </row>
    <row r="7" spans="1:13" ht="18.75" x14ac:dyDescent="0.3">
      <c r="A7" s="2"/>
      <c r="B7" s="2"/>
      <c r="C7" s="2"/>
      <c r="D7" s="126"/>
      <c r="E7" s="2"/>
      <c r="F7" s="2"/>
      <c r="G7" s="2"/>
      <c r="H7" s="126"/>
      <c r="I7" s="126"/>
      <c r="J7" s="4"/>
      <c r="K7" s="4"/>
      <c r="L7" s="4"/>
      <c r="M7" s="4"/>
    </row>
    <row r="8" spans="1:13" ht="18.75" x14ac:dyDescent="0.3">
      <c r="A8" s="2"/>
      <c r="B8" s="2"/>
      <c r="C8" s="2"/>
      <c r="D8" s="126"/>
      <c r="E8" s="2"/>
      <c r="F8" s="2"/>
      <c r="G8" s="2"/>
      <c r="H8" s="126"/>
      <c r="I8" s="126"/>
      <c r="J8" s="4"/>
      <c r="K8" s="4"/>
      <c r="L8" s="4"/>
      <c r="M8" s="4"/>
    </row>
    <row r="9" spans="1:13" s="14" customFormat="1" ht="56.25" x14ac:dyDescent="0.3">
      <c r="A9" s="6"/>
      <c r="B9" s="62" t="s">
        <v>11</v>
      </c>
      <c r="C9" s="63" t="s">
        <v>12</v>
      </c>
      <c r="D9" s="55" t="s">
        <v>1</v>
      </c>
      <c r="E9" s="55" t="s">
        <v>13</v>
      </c>
      <c r="F9" s="62" t="s">
        <v>550</v>
      </c>
      <c r="G9" s="62" t="s">
        <v>131</v>
      </c>
      <c r="H9" s="62" t="s">
        <v>15</v>
      </c>
      <c r="I9" s="62" t="s">
        <v>16</v>
      </c>
      <c r="J9" s="55" t="s">
        <v>1</v>
      </c>
      <c r="K9" s="62" t="s">
        <v>13</v>
      </c>
      <c r="L9" s="62" t="s">
        <v>550</v>
      </c>
      <c r="M9" s="62" t="s">
        <v>131</v>
      </c>
    </row>
    <row r="10" spans="1:13" ht="56.25" customHeight="1" x14ac:dyDescent="0.3">
      <c r="A10" s="2"/>
      <c r="B10" s="256" t="s">
        <v>17</v>
      </c>
      <c r="C10" s="258" t="s">
        <v>628</v>
      </c>
      <c r="D10" s="256">
        <f>J10+J11</f>
        <v>100</v>
      </c>
      <c r="E10" s="253">
        <f>D10*M3</f>
        <v>980.00000000000011</v>
      </c>
      <c r="F10" s="253">
        <f>D10*M4</f>
        <v>440.00000000000006</v>
      </c>
      <c r="G10" s="253">
        <f>D10*M5</f>
        <v>88</v>
      </c>
      <c r="H10" s="188" t="s">
        <v>624</v>
      </c>
      <c r="I10" s="189" t="s">
        <v>625</v>
      </c>
      <c r="J10" s="183">
        <v>40</v>
      </c>
      <c r="K10" s="182">
        <f>J10*M3</f>
        <v>392</v>
      </c>
      <c r="L10" s="182">
        <f>J10*M4</f>
        <v>176</v>
      </c>
      <c r="M10" s="182">
        <f>J10*M5</f>
        <v>35.200000000000003</v>
      </c>
    </row>
    <row r="11" spans="1:13" ht="18.75" x14ac:dyDescent="0.3">
      <c r="A11" s="2"/>
      <c r="B11" s="260"/>
      <c r="C11" s="263"/>
      <c r="D11" s="260"/>
      <c r="E11" s="264"/>
      <c r="F11" s="264"/>
      <c r="G11" s="264"/>
      <c r="H11" s="188" t="s">
        <v>622</v>
      </c>
      <c r="I11" s="112" t="s">
        <v>623</v>
      </c>
      <c r="J11" s="183">
        <v>60</v>
      </c>
      <c r="K11" s="182">
        <f>J11*M3</f>
        <v>588</v>
      </c>
      <c r="L11" s="182">
        <f>J11*M4</f>
        <v>264</v>
      </c>
      <c r="M11" s="182">
        <f>J11*M5</f>
        <v>52.8</v>
      </c>
    </row>
    <row r="12" spans="1:13" ht="38.25" customHeight="1" x14ac:dyDescent="0.3">
      <c r="A12" s="2"/>
      <c r="B12" s="256" t="s">
        <v>21</v>
      </c>
      <c r="C12" s="258" t="s">
        <v>629</v>
      </c>
      <c r="D12" s="256">
        <f>J12+J13</f>
        <v>110</v>
      </c>
      <c r="E12" s="253">
        <f>D12*M3</f>
        <v>1078</v>
      </c>
      <c r="F12" s="253">
        <f>D12*M4</f>
        <v>484.00000000000006</v>
      </c>
      <c r="G12" s="272">
        <f>D12*M5</f>
        <v>96.8</v>
      </c>
      <c r="H12" s="188" t="s">
        <v>626</v>
      </c>
      <c r="I12" s="187" t="s">
        <v>627</v>
      </c>
      <c r="J12" s="183">
        <v>50</v>
      </c>
      <c r="K12" s="182">
        <f>J12*M3</f>
        <v>490.00000000000006</v>
      </c>
      <c r="L12" s="182">
        <f>J12*M4</f>
        <v>220.00000000000003</v>
      </c>
      <c r="M12" s="182">
        <f>J12*M5</f>
        <v>44</v>
      </c>
    </row>
    <row r="13" spans="1:13" ht="37.5" x14ac:dyDescent="0.3">
      <c r="A13" s="2"/>
      <c r="B13" s="260"/>
      <c r="C13" s="263"/>
      <c r="D13" s="260"/>
      <c r="E13" s="264"/>
      <c r="F13" s="264"/>
      <c r="G13" s="277"/>
      <c r="H13" s="186" t="s">
        <v>704</v>
      </c>
      <c r="I13" s="191" t="s">
        <v>705</v>
      </c>
      <c r="J13" s="215">
        <v>60</v>
      </c>
      <c r="K13" s="182">
        <f>J13*M3</f>
        <v>588</v>
      </c>
      <c r="L13" s="182">
        <f>J13*M4</f>
        <v>264</v>
      </c>
      <c r="M13" s="182">
        <f>J13*M5</f>
        <v>52.8</v>
      </c>
    </row>
    <row r="14" spans="1:13" ht="49.5" customHeight="1" x14ac:dyDescent="0.3">
      <c r="A14" s="2"/>
      <c r="B14" s="256" t="s">
        <v>25</v>
      </c>
      <c r="C14" s="261" t="s">
        <v>192</v>
      </c>
      <c r="D14" s="256">
        <f>J14+J15</f>
        <v>95</v>
      </c>
      <c r="E14" s="253">
        <f>D14*M3</f>
        <v>931.00000000000011</v>
      </c>
      <c r="F14" s="253">
        <f>D14*M4</f>
        <v>418.00000000000006</v>
      </c>
      <c r="G14" s="253">
        <f>D14*M5</f>
        <v>83.6</v>
      </c>
      <c r="H14" s="188" t="s">
        <v>618</v>
      </c>
      <c r="I14" s="112" t="s">
        <v>619</v>
      </c>
      <c r="J14" s="215">
        <v>50</v>
      </c>
      <c r="K14" s="182">
        <f>J14*M3</f>
        <v>490.00000000000006</v>
      </c>
      <c r="L14" s="182">
        <f>J14*M4</f>
        <v>220.00000000000003</v>
      </c>
      <c r="M14" s="182">
        <f>J14*M5</f>
        <v>44</v>
      </c>
    </row>
    <row r="15" spans="1:13" ht="37.5" x14ac:dyDescent="0.3">
      <c r="A15" s="2"/>
      <c r="B15" s="260"/>
      <c r="C15" s="262"/>
      <c r="D15" s="260"/>
      <c r="E15" s="264"/>
      <c r="F15" s="264"/>
      <c r="G15" s="264"/>
      <c r="H15" s="188" t="s">
        <v>620</v>
      </c>
      <c r="I15" s="112" t="s">
        <v>621</v>
      </c>
      <c r="J15" s="215">
        <v>45</v>
      </c>
      <c r="K15" s="182">
        <f>J15*M3</f>
        <v>441.00000000000006</v>
      </c>
      <c r="L15" s="182">
        <f>J15*M4</f>
        <v>198.00000000000003</v>
      </c>
      <c r="M15" s="182">
        <f>J15*M5</f>
        <v>39.6</v>
      </c>
    </row>
    <row r="16" spans="1:13" ht="37.5" customHeight="1" x14ac:dyDescent="0.3">
      <c r="A16" s="2"/>
      <c r="B16" s="274" t="s">
        <v>31</v>
      </c>
      <c r="C16" s="276" t="s">
        <v>193</v>
      </c>
      <c r="D16" s="274">
        <f>J16+J17+J18</f>
        <v>130</v>
      </c>
      <c r="E16" s="271">
        <f>D16*M3</f>
        <v>1274</v>
      </c>
      <c r="F16" s="271">
        <f>D16*M4</f>
        <v>572</v>
      </c>
      <c r="G16" s="271">
        <f>D16*M5</f>
        <v>114.4</v>
      </c>
      <c r="H16" s="188" t="s">
        <v>161</v>
      </c>
      <c r="I16" s="190" t="s">
        <v>51</v>
      </c>
      <c r="J16" s="215">
        <v>50</v>
      </c>
      <c r="K16" s="182">
        <f>J16*M3</f>
        <v>490.00000000000006</v>
      </c>
      <c r="L16" s="182">
        <f>J16*M4</f>
        <v>220.00000000000003</v>
      </c>
      <c r="M16" s="182">
        <f>J16*M5</f>
        <v>44</v>
      </c>
    </row>
    <row r="17" spans="1:13" ht="37.5" customHeight="1" x14ac:dyDescent="0.3">
      <c r="A17" s="2"/>
      <c r="B17" s="274"/>
      <c r="C17" s="276"/>
      <c r="D17" s="274"/>
      <c r="E17" s="271"/>
      <c r="F17" s="271"/>
      <c r="G17" s="271"/>
      <c r="H17" s="188" t="s">
        <v>702</v>
      </c>
      <c r="I17" s="190" t="s">
        <v>703</v>
      </c>
      <c r="J17" s="215">
        <v>20</v>
      </c>
      <c r="K17" s="182">
        <f>J17*M3</f>
        <v>196</v>
      </c>
      <c r="L17" s="182">
        <f>J17*M4</f>
        <v>88</v>
      </c>
      <c r="M17" s="182">
        <f>J17*M5</f>
        <v>17.600000000000001</v>
      </c>
    </row>
    <row r="18" spans="1:13" ht="37.5" x14ac:dyDescent="0.3">
      <c r="A18" s="2"/>
      <c r="B18" s="274"/>
      <c r="C18" s="276"/>
      <c r="D18" s="274"/>
      <c r="E18" s="271"/>
      <c r="F18" s="271"/>
      <c r="G18" s="271"/>
      <c r="H18" s="188" t="s">
        <v>617</v>
      </c>
      <c r="I18" s="190" t="s">
        <v>200</v>
      </c>
      <c r="J18" s="183">
        <v>60</v>
      </c>
      <c r="K18" s="182">
        <f>J18*M3</f>
        <v>588</v>
      </c>
      <c r="L18" s="182">
        <f>J18*M4</f>
        <v>264</v>
      </c>
      <c r="M18" s="182">
        <f>J18*M5</f>
        <v>52.8</v>
      </c>
    </row>
    <row r="19" spans="1:13" ht="56.25" customHeight="1" x14ac:dyDescent="0.3">
      <c r="A19" s="2"/>
      <c r="B19" s="256" t="s">
        <v>38</v>
      </c>
      <c r="C19" s="261" t="s">
        <v>194</v>
      </c>
      <c r="D19" s="256">
        <f>J19+J20</f>
        <v>120</v>
      </c>
      <c r="E19" s="253">
        <f>D19*M3</f>
        <v>1176</v>
      </c>
      <c r="F19" s="253">
        <f>D19*M4</f>
        <v>528</v>
      </c>
      <c r="G19" s="253">
        <f>D19*M5</f>
        <v>105.6</v>
      </c>
      <c r="H19" s="188" t="s">
        <v>615</v>
      </c>
      <c r="I19" s="112" t="s">
        <v>210</v>
      </c>
      <c r="J19" s="183">
        <v>40</v>
      </c>
      <c r="K19" s="182">
        <f>J19*M3</f>
        <v>392</v>
      </c>
      <c r="L19" s="182">
        <f>J19*M4</f>
        <v>176</v>
      </c>
      <c r="M19" s="182">
        <f>J19*M5</f>
        <v>35.200000000000003</v>
      </c>
    </row>
    <row r="20" spans="1:13" ht="37.5" x14ac:dyDescent="0.3">
      <c r="A20" s="2"/>
      <c r="B20" s="260"/>
      <c r="C20" s="262"/>
      <c r="D20" s="260"/>
      <c r="E20" s="264"/>
      <c r="F20" s="264"/>
      <c r="G20" s="264"/>
      <c r="H20" s="188" t="s">
        <v>616</v>
      </c>
      <c r="I20" s="112" t="s">
        <v>212</v>
      </c>
      <c r="J20" s="183">
        <v>80</v>
      </c>
      <c r="K20" s="182">
        <f>J20*M3</f>
        <v>784</v>
      </c>
      <c r="L20" s="182">
        <f>J20*M4</f>
        <v>352</v>
      </c>
      <c r="M20" s="182">
        <f>J20*M5</f>
        <v>70.400000000000006</v>
      </c>
    </row>
    <row r="21" spans="1:13" ht="56.25" customHeight="1" x14ac:dyDescent="0.3">
      <c r="A21" s="2"/>
      <c r="B21" s="274" t="s">
        <v>91</v>
      </c>
      <c r="C21" s="276" t="s">
        <v>195</v>
      </c>
      <c r="D21" s="274">
        <f>J21+J22</f>
        <v>90</v>
      </c>
      <c r="E21" s="271">
        <f>D21*M3</f>
        <v>882.00000000000011</v>
      </c>
      <c r="F21" s="271">
        <f>D21*M4</f>
        <v>396.00000000000006</v>
      </c>
      <c r="G21" s="271">
        <f>D21*M5</f>
        <v>79.2</v>
      </c>
      <c r="H21" s="188" t="s">
        <v>45</v>
      </c>
      <c r="I21" s="189" t="s">
        <v>47</v>
      </c>
      <c r="J21" s="183">
        <v>50</v>
      </c>
      <c r="K21" s="182">
        <f>J21*M3</f>
        <v>490.00000000000006</v>
      </c>
      <c r="L21" s="182">
        <f>J21*M4</f>
        <v>220.00000000000003</v>
      </c>
      <c r="M21" s="182">
        <f>J21*M5</f>
        <v>44</v>
      </c>
    </row>
    <row r="22" spans="1:13" ht="18.75" x14ac:dyDescent="0.3">
      <c r="A22" s="2"/>
      <c r="B22" s="274"/>
      <c r="C22" s="276"/>
      <c r="D22" s="274"/>
      <c r="E22" s="271"/>
      <c r="F22" s="271"/>
      <c r="G22" s="271"/>
      <c r="H22" s="188" t="s">
        <v>614</v>
      </c>
      <c r="I22" s="112" t="s">
        <v>214</v>
      </c>
      <c r="J22" s="183">
        <v>40</v>
      </c>
      <c r="K22" s="182">
        <f>J22*M3</f>
        <v>392</v>
      </c>
      <c r="L22" s="182">
        <f>J22*M4</f>
        <v>176</v>
      </c>
      <c r="M22" s="182">
        <f>J22*M5</f>
        <v>35.200000000000003</v>
      </c>
    </row>
    <row r="23" spans="1:13" ht="18.75" x14ac:dyDescent="0.3">
      <c r="A23" s="2"/>
      <c r="B23" s="2"/>
      <c r="C23" s="2"/>
      <c r="D23" s="126"/>
      <c r="E23" s="10"/>
      <c r="F23" s="10"/>
      <c r="G23" s="10"/>
      <c r="H23" s="126"/>
      <c r="I23" s="10"/>
      <c r="J23" s="40"/>
      <c r="K23" s="42"/>
      <c r="L23" s="42"/>
      <c r="M23" s="42"/>
    </row>
    <row r="24" spans="1:13" s="14" customFormat="1" ht="18.75" x14ac:dyDescent="0.3">
      <c r="A24" s="6"/>
      <c r="B24" s="6"/>
      <c r="C24" s="6" t="s">
        <v>35</v>
      </c>
      <c r="D24" s="21">
        <f>SUM(D10:D22)</f>
        <v>645</v>
      </c>
      <c r="E24" s="22">
        <f>SUM(E10:E22)</f>
        <v>6321</v>
      </c>
      <c r="F24" s="22">
        <f t="shared" ref="F24:G24" si="0">SUM(F10:F22)</f>
        <v>2838</v>
      </c>
      <c r="G24" s="22">
        <f t="shared" si="0"/>
        <v>567.6</v>
      </c>
      <c r="H24" s="21"/>
      <c r="I24" s="22"/>
      <c r="J24" s="23">
        <f>SUM(J10:J22)</f>
        <v>645</v>
      </c>
      <c r="K24" s="46">
        <f>SUM(K10:K22)</f>
        <v>6321</v>
      </c>
      <c r="L24" s="46">
        <f>SUM(L10:L22)</f>
        <v>2838</v>
      </c>
      <c r="M24" s="46">
        <f>SUM(M10:M22)</f>
        <v>567.60000000000014</v>
      </c>
    </row>
    <row r="25" spans="1:13" s="14" customFormat="1" ht="18.75" x14ac:dyDescent="0.3">
      <c r="A25" s="6"/>
      <c r="B25" s="6"/>
      <c r="C25" s="6"/>
      <c r="D25" s="21"/>
      <c r="E25" s="21"/>
      <c r="F25" s="22"/>
      <c r="G25" s="22"/>
      <c r="H25" s="22"/>
      <c r="I25" s="22"/>
      <c r="J25" s="25"/>
      <c r="K25" s="25"/>
      <c r="L25" s="25"/>
      <c r="M25" s="25"/>
    </row>
    <row r="26" spans="1:13" ht="18.75" x14ac:dyDescent="0.3">
      <c r="A26" s="2" t="s">
        <v>551</v>
      </c>
      <c r="B26" s="2"/>
      <c r="C26" s="2"/>
      <c r="D26" s="126"/>
      <c r="E26" s="2"/>
      <c r="F26" s="2"/>
      <c r="G26" s="2"/>
      <c r="H26" s="126"/>
      <c r="I26" s="126"/>
      <c r="J26" s="126"/>
      <c r="K26" s="4"/>
      <c r="L26" s="4"/>
      <c r="M26" s="4"/>
    </row>
    <row r="27" spans="1:13" x14ac:dyDescent="0.25">
      <c r="D27" s="26"/>
      <c r="H27" s="26"/>
      <c r="I27" s="26"/>
    </row>
  </sheetData>
  <mergeCells count="39">
    <mergeCell ref="G21:G22"/>
    <mergeCell ref="B19:B20"/>
    <mergeCell ref="C19:C20"/>
    <mergeCell ref="D19:D20"/>
    <mergeCell ref="E19:E20"/>
    <mergeCell ref="F19:F20"/>
    <mergeCell ref="G19:G20"/>
    <mergeCell ref="B21:B22"/>
    <mergeCell ref="C21:C22"/>
    <mergeCell ref="D21:D22"/>
    <mergeCell ref="E21:E22"/>
    <mergeCell ref="F21:F22"/>
    <mergeCell ref="G16:G18"/>
    <mergeCell ref="B14:B15"/>
    <mergeCell ref="C14:C15"/>
    <mergeCell ref="D14:D15"/>
    <mergeCell ref="E14:E15"/>
    <mergeCell ref="F14:F15"/>
    <mergeCell ref="G14:G15"/>
    <mergeCell ref="B16:B18"/>
    <mergeCell ref="C16:C18"/>
    <mergeCell ref="D16:D18"/>
    <mergeCell ref="E16:E18"/>
    <mergeCell ref="F16:F18"/>
    <mergeCell ref="G12:G13"/>
    <mergeCell ref="J3:L3"/>
    <mergeCell ref="J4:L4"/>
    <mergeCell ref="J5:L5"/>
    <mergeCell ref="B10:B11"/>
    <mergeCell ref="C10:C11"/>
    <mergeCell ref="D10:D11"/>
    <mergeCell ref="E10:E11"/>
    <mergeCell ref="F10:F11"/>
    <mergeCell ref="G10:G11"/>
    <mergeCell ref="B12:B13"/>
    <mergeCell ref="C12:C13"/>
    <mergeCell ref="D12:D13"/>
    <mergeCell ref="E12:E13"/>
    <mergeCell ref="F12:F13"/>
  </mergeCells>
  <pageMargins left="0.16" right="0.25" top="0.35" bottom="0.64" header="0.3" footer="0.2"/>
  <pageSetup paperSize="9" scale="56" orientation="landscape" horizontalDpi="300" verticalDpi="300" r:id="rId1"/>
  <headerFooter>
    <oddHeader xml:space="preserve">&amp;R&amp;U&amp;K00B0F0 2019 VERSION 7 (30/8/2019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55" zoomScaleNormal="70" zoomScaleSheetLayoutView="55" workbookViewId="0">
      <selection activeCell="K5" sqref="K5"/>
    </sheetView>
  </sheetViews>
  <sheetFormatPr defaultRowHeight="15" x14ac:dyDescent="0.25"/>
  <cols>
    <col min="2" max="2" width="26.140625" bestFit="1" customWidth="1"/>
    <col min="3" max="3" width="25.5703125" customWidth="1"/>
    <col min="4" max="4" width="57.140625" bestFit="1" customWidth="1"/>
    <col min="5" max="6" width="12.7109375" bestFit="1" customWidth="1"/>
    <col min="7" max="7" width="15.140625" bestFit="1" customWidth="1"/>
    <col min="8" max="8" width="60.42578125" bestFit="1" customWidth="1"/>
    <col min="9" max="9" width="16.7109375" bestFit="1" customWidth="1"/>
    <col min="10" max="11" width="12.7109375" bestFit="1" customWidth="1"/>
  </cols>
  <sheetData>
    <row r="1" spans="1:12" ht="18.75" x14ac:dyDescent="0.3">
      <c r="A1" s="29" t="s">
        <v>630</v>
      </c>
      <c r="B1" s="2"/>
      <c r="C1" s="2"/>
      <c r="D1" s="126"/>
      <c r="E1" s="2"/>
      <c r="F1" s="2"/>
      <c r="G1" s="126"/>
      <c r="H1" s="126"/>
      <c r="I1" s="4"/>
      <c r="J1" s="4"/>
      <c r="K1" s="4"/>
      <c r="L1" s="5"/>
    </row>
    <row r="2" spans="1:12" ht="18.75" x14ac:dyDescent="0.3">
      <c r="A2" s="6"/>
      <c r="B2" s="2" t="s">
        <v>547</v>
      </c>
      <c r="C2" s="7">
        <v>650</v>
      </c>
      <c r="D2" s="126"/>
      <c r="E2" s="2"/>
      <c r="F2" s="2"/>
      <c r="G2" s="126"/>
      <c r="H2" s="126"/>
      <c r="I2" s="4"/>
      <c r="J2" s="4"/>
      <c r="K2" s="4"/>
      <c r="L2" s="5"/>
    </row>
    <row r="3" spans="1:12" ht="18.75" x14ac:dyDescent="0.3">
      <c r="A3" s="2"/>
      <c r="B3" s="2" t="s">
        <v>1</v>
      </c>
      <c r="C3" s="7">
        <v>610</v>
      </c>
      <c r="D3" s="7" t="s">
        <v>555</v>
      </c>
      <c r="E3" s="2"/>
      <c r="F3" s="8"/>
      <c r="G3" s="8">
        <f>C3*K3</f>
        <v>6710</v>
      </c>
      <c r="H3" s="255" t="s">
        <v>3</v>
      </c>
      <c r="I3" s="255"/>
      <c r="J3" s="255"/>
      <c r="K3" s="10">
        <v>11</v>
      </c>
      <c r="L3" s="5"/>
    </row>
    <row r="4" spans="1:12" ht="18.75" x14ac:dyDescent="0.3">
      <c r="A4" s="2"/>
      <c r="B4" s="2" t="s">
        <v>4</v>
      </c>
      <c r="C4" s="7">
        <v>5</v>
      </c>
      <c r="D4" s="7" t="s">
        <v>556</v>
      </c>
      <c r="E4" s="2"/>
      <c r="F4" s="8"/>
      <c r="G4" s="8">
        <f>C3*K4</f>
        <v>3782</v>
      </c>
      <c r="H4" s="255" t="s">
        <v>548</v>
      </c>
      <c r="I4" s="255"/>
      <c r="J4" s="255"/>
      <c r="K4" s="10">
        <v>6.2</v>
      </c>
      <c r="L4" s="5"/>
    </row>
    <row r="5" spans="1:12" ht="18.75" x14ac:dyDescent="0.3">
      <c r="A5" s="2"/>
      <c r="B5" s="2" t="s">
        <v>7</v>
      </c>
      <c r="C5" s="7">
        <v>11</v>
      </c>
      <c r="D5" s="7" t="s">
        <v>557</v>
      </c>
      <c r="E5" s="2"/>
      <c r="F5" s="12"/>
      <c r="G5" s="12" t="s">
        <v>9</v>
      </c>
      <c r="H5" s="255" t="s">
        <v>549</v>
      </c>
      <c r="I5" s="255"/>
      <c r="J5" s="255"/>
      <c r="K5" s="10" t="s">
        <v>9</v>
      </c>
      <c r="L5" s="5"/>
    </row>
    <row r="6" spans="1:12" ht="18.75" x14ac:dyDescent="0.3">
      <c r="A6" s="2"/>
      <c r="B6" s="2"/>
      <c r="C6" s="2"/>
      <c r="D6" s="126"/>
      <c r="E6" s="2"/>
      <c r="F6" s="2"/>
      <c r="G6" s="126"/>
      <c r="H6" s="126"/>
      <c r="I6" s="4"/>
      <c r="J6" s="4"/>
      <c r="K6" s="4"/>
      <c r="L6" s="5"/>
    </row>
    <row r="7" spans="1:12" ht="18.75" x14ac:dyDescent="0.3">
      <c r="A7" s="2"/>
      <c r="B7" s="2"/>
      <c r="C7" s="2"/>
      <c r="D7" s="126"/>
      <c r="E7" s="2"/>
      <c r="F7" s="2"/>
      <c r="G7" s="126"/>
      <c r="H7" s="126"/>
      <c r="I7" s="4"/>
      <c r="J7" s="4"/>
      <c r="K7" s="4"/>
      <c r="L7" s="5"/>
    </row>
    <row r="8" spans="1:12" ht="18.75" x14ac:dyDescent="0.3">
      <c r="A8" s="2"/>
      <c r="B8" s="2"/>
      <c r="C8" s="2"/>
      <c r="D8" s="126"/>
      <c r="E8" s="2"/>
      <c r="F8" s="2"/>
      <c r="G8" s="126"/>
      <c r="H8" s="126"/>
      <c r="I8" s="4"/>
      <c r="J8" s="4"/>
      <c r="K8" s="4"/>
      <c r="L8" s="5"/>
    </row>
    <row r="9" spans="1:12" s="14" customFormat="1" ht="56.25" x14ac:dyDescent="0.3">
      <c r="A9" s="6"/>
      <c r="B9" s="55" t="s">
        <v>11</v>
      </c>
      <c r="C9" s="57" t="s">
        <v>12</v>
      </c>
      <c r="D9" s="55" t="s">
        <v>1</v>
      </c>
      <c r="E9" s="55" t="s">
        <v>13</v>
      </c>
      <c r="F9" s="55" t="s">
        <v>550</v>
      </c>
      <c r="G9" s="55" t="s">
        <v>15</v>
      </c>
      <c r="H9" s="55" t="s">
        <v>16</v>
      </c>
      <c r="I9" s="55" t="s">
        <v>1</v>
      </c>
      <c r="J9" s="55" t="s">
        <v>13</v>
      </c>
      <c r="K9" s="55" t="s">
        <v>550</v>
      </c>
      <c r="L9" s="13"/>
    </row>
    <row r="10" spans="1:12" ht="37.5" x14ac:dyDescent="0.3">
      <c r="A10" s="2"/>
      <c r="B10" s="256" t="s">
        <v>17</v>
      </c>
      <c r="C10" s="261" t="s">
        <v>39</v>
      </c>
      <c r="D10" s="256">
        <f>I10+I11</f>
        <v>110</v>
      </c>
      <c r="E10" s="253">
        <f>D10*K3</f>
        <v>1210</v>
      </c>
      <c r="F10" s="253">
        <f>D10*K4</f>
        <v>682</v>
      </c>
      <c r="G10" s="186" t="s">
        <v>631</v>
      </c>
      <c r="H10" s="18" t="s">
        <v>46</v>
      </c>
      <c r="I10" s="185">
        <v>60</v>
      </c>
      <c r="J10" s="184">
        <f>I10*K3</f>
        <v>660</v>
      </c>
      <c r="K10" s="184">
        <f>I10*K4</f>
        <v>372</v>
      </c>
      <c r="L10" s="5"/>
    </row>
    <row r="11" spans="1:12" ht="18.75" x14ac:dyDescent="0.3">
      <c r="A11" s="2"/>
      <c r="B11" s="257"/>
      <c r="C11" s="265"/>
      <c r="D11" s="257"/>
      <c r="E11" s="254"/>
      <c r="F11" s="254"/>
      <c r="G11" s="186" t="s">
        <v>45</v>
      </c>
      <c r="H11" s="18" t="s">
        <v>47</v>
      </c>
      <c r="I11" s="185">
        <v>50</v>
      </c>
      <c r="J11" s="184">
        <f>I11*K3</f>
        <v>550</v>
      </c>
      <c r="K11" s="184">
        <f>I11*K4</f>
        <v>310</v>
      </c>
      <c r="L11" s="5"/>
    </row>
    <row r="12" spans="1:12" ht="18.75" x14ac:dyDescent="0.3">
      <c r="A12" s="2"/>
      <c r="B12" s="256" t="s">
        <v>21</v>
      </c>
      <c r="C12" s="261" t="s">
        <v>40</v>
      </c>
      <c r="D12" s="256">
        <f>I12+I13</f>
        <v>120</v>
      </c>
      <c r="E12" s="253">
        <f>D12*K3</f>
        <v>1320</v>
      </c>
      <c r="F12" s="253">
        <f>D12*K4</f>
        <v>744</v>
      </c>
      <c r="G12" s="186" t="s">
        <v>179</v>
      </c>
      <c r="H12" s="18" t="s">
        <v>180</v>
      </c>
      <c r="I12" s="185">
        <v>50</v>
      </c>
      <c r="J12" s="184">
        <f>I12*K3</f>
        <v>550</v>
      </c>
      <c r="K12" s="184">
        <f>I12*K4</f>
        <v>310</v>
      </c>
      <c r="L12" s="5"/>
    </row>
    <row r="13" spans="1:12" ht="18.75" x14ac:dyDescent="0.3">
      <c r="A13" s="2"/>
      <c r="B13" s="257"/>
      <c r="C13" s="265"/>
      <c r="D13" s="257"/>
      <c r="E13" s="254"/>
      <c r="F13" s="254"/>
      <c r="G13" s="186" t="s">
        <v>632</v>
      </c>
      <c r="H13" s="18" t="s">
        <v>53</v>
      </c>
      <c r="I13" s="185">
        <v>70</v>
      </c>
      <c r="J13" s="184">
        <f>I13*K3</f>
        <v>770</v>
      </c>
      <c r="K13" s="184">
        <f>I13*K4</f>
        <v>434</v>
      </c>
      <c r="L13" s="5"/>
    </row>
    <row r="14" spans="1:12" ht="35.25" customHeight="1" x14ac:dyDescent="0.3">
      <c r="A14" s="2"/>
      <c r="B14" s="256" t="s">
        <v>25</v>
      </c>
      <c r="C14" s="261" t="s">
        <v>41</v>
      </c>
      <c r="D14" s="256">
        <v>140</v>
      </c>
      <c r="E14" s="253">
        <f>D14*K3</f>
        <v>1540</v>
      </c>
      <c r="F14" s="253">
        <f>D14*K4</f>
        <v>868</v>
      </c>
      <c r="G14" s="186" t="s">
        <v>634</v>
      </c>
      <c r="H14" s="18" t="s">
        <v>57</v>
      </c>
      <c r="I14" s="185">
        <v>40</v>
      </c>
      <c r="J14" s="184">
        <f>I14*K3</f>
        <v>440</v>
      </c>
      <c r="K14" s="184">
        <f>I14*K4</f>
        <v>248</v>
      </c>
      <c r="L14" s="5"/>
    </row>
    <row r="15" spans="1:12" ht="18.75" x14ac:dyDescent="0.3">
      <c r="A15" s="2"/>
      <c r="B15" s="260"/>
      <c r="C15" s="262"/>
      <c r="D15" s="260"/>
      <c r="E15" s="264"/>
      <c r="F15" s="264"/>
      <c r="G15" s="186" t="s">
        <v>633</v>
      </c>
      <c r="H15" s="18" t="s">
        <v>58</v>
      </c>
      <c r="I15" s="185">
        <v>60</v>
      </c>
      <c r="J15" s="184">
        <f>I15*K3</f>
        <v>660</v>
      </c>
      <c r="K15" s="184">
        <f>I15*K4</f>
        <v>372</v>
      </c>
      <c r="L15" s="5"/>
    </row>
    <row r="16" spans="1:12" ht="37.5" x14ac:dyDescent="0.3">
      <c r="A16" s="2"/>
      <c r="B16" s="257"/>
      <c r="C16" s="265"/>
      <c r="D16" s="257"/>
      <c r="E16" s="254"/>
      <c r="F16" s="254"/>
      <c r="G16" s="186" t="s">
        <v>624</v>
      </c>
      <c r="H16" s="18" t="s">
        <v>706</v>
      </c>
      <c r="I16" s="215">
        <v>40</v>
      </c>
      <c r="J16" s="184">
        <f>I16*K3</f>
        <v>440</v>
      </c>
      <c r="K16" s="184">
        <f>I16*K4</f>
        <v>248</v>
      </c>
      <c r="L16" s="5"/>
    </row>
    <row r="17" spans="1:12" ht="18.75" x14ac:dyDescent="0.3">
      <c r="A17" s="2"/>
      <c r="B17" s="256" t="s">
        <v>31</v>
      </c>
      <c r="C17" s="261" t="s">
        <v>42</v>
      </c>
      <c r="D17" s="256">
        <f>I17+I18</f>
        <v>100</v>
      </c>
      <c r="E17" s="253">
        <f>D17*K3</f>
        <v>1100</v>
      </c>
      <c r="F17" s="253">
        <f>D17*K4</f>
        <v>620</v>
      </c>
      <c r="G17" s="186" t="s">
        <v>635</v>
      </c>
      <c r="H17" s="31" t="s">
        <v>61</v>
      </c>
      <c r="I17" s="215">
        <v>40</v>
      </c>
      <c r="J17" s="184">
        <f>I17*K3</f>
        <v>440</v>
      </c>
      <c r="K17" s="184">
        <f>I17*K4</f>
        <v>248</v>
      </c>
      <c r="L17" s="5"/>
    </row>
    <row r="18" spans="1:12" ht="18.75" x14ac:dyDescent="0.3">
      <c r="A18" s="2"/>
      <c r="B18" s="257"/>
      <c r="C18" s="265"/>
      <c r="D18" s="257"/>
      <c r="E18" s="254"/>
      <c r="F18" s="254"/>
      <c r="G18" s="186" t="s">
        <v>62</v>
      </c>
      <c r="H18" s="194" t="s">
        <v>640</v>
      </c>
      <c r="I18" s="215">
        <v>60</v>
      </c>
      <c r="J18" s="184">
        <f>I18*K3</f>
        <v>660</v>
      </c>
      <c r="K18" s="184">
        <f>I18*K4</f>
        <v>372</v>
      </c>
      <c r="L18" s="5"/>
    </row>
    <row r="19" spans="1:12" ht="35.25" customHeight="1" x14ac:dyDescent="0.3">
      <c r="A19" s="2"/>
      <c r="B19" s="256" t="s">
        <v>38</v>
      </c>
      <c r="C19" s="261" t="s">
        <v>43</v>
      </c>
      <c r="D19" s="256">
        <f>I19+I20</f>
        <v>140</v>
      </c>
      <c r="E19" s="253">
        <f>D19*K3</f>
        <v>1540</v>
      </c>
      <c r="F19" s="253">
        <f>D19*K4</f>
        <v>868</v>
      </c>
      <c r="G19" s="186" t="s">
        <v>704</v>
      </c>
      <c r="H19" s="194" t="s">
        <v>707</v>
      </c>
      <c r="I19" s="215">
        <v>60</v>
      </c>
      <c r="J19" s="184">
        <f>I19*K3</f>
        <v>660</v>
      </c>
      <c r="K19" s="184">
        <f>I19*K4</f>
        <v>372</v>
      </c>
      <c r="L19" s="5"/>
    </row>
    <row r="20" spans="1:12" ht="18.75" x14ac:dyDescent="0.3">
      <c r="A20" s="2"/>
      <c r="B20" s="257"/>
      <c r="C20" s="265"/>
      <c r="D20" s="257"/>
      <c r="E20" s="254"/>
      <c r="F20" s="254"/>
      <c r="G20" s="186" t="s">
        <v>636</v>
      </c>
      <c r="H20" s="31" t="s">
        <v>560</v>
      </c>
      <c r="I20" s="185">
        <v>80</v>
      </c>
      <c r="J20" s="184">
        <f>I20*K3</f>
        <v>880</v>
      </c>
      <c r="K20" s="184">
        <f>I20*K4</f>
        <v>496</v>
      </c>
      <c r="L20" s="5"/>
    </row>
    <row r="21" spans="1:12" ht="18.75" x14ac:dyDescent="0.3">
      <c r="A21" s="2"/>
      <c r="B21" s="2"/>
      <c r="C21" s="2"/>
      <c r="D21" s="126"/>
      <c r="E21" s="10"/>
      <c r="F21" s="10"/>
      <c r="G21" s="126"/>
      <c r="H21" s="10"/>
      <c r="I21" s="4"/>
      <c r="J21" s="4"/>
      <c r="K21" s="4"/>
      <c r="L21" s="5"/>
    </row>
    <row r="22" spans="1:12" s="14" customFormat="1" ht="18.75" x14ac:dyDescent="0.3">
      <c r="A22" s="6"/>
      <c r="B22" s="6"/>
      <c r="C22" s="6" t="s">
        <v>35</v>
      </c>
      <c r="D22" s="21">
        <f>SUM(D10:D20)</f>
        <v>610</v>
      </c>
      <c r="E22" s="22">
        <f>SUM(E10:E20)</f>
        <v>6710</v>
      </c>
      <c r="F22" s="22">
        <f>SUM(F10:F20)</f>
        <v>3782</v>
      </c>
      <c r="G22" s="21"/>
      <c r="H22" s="22"/>
      <c r="I22" s="23">
        <f>SUM(I10:I20)</f>
        <v>610</v>
      </c>
      <c r="J22" s="24">
        <f>SUM(J10:J20)</f>
        <v>6710</v>
      </c>
      <c r="K22" s="24">
        <f>SUM(K10:K21)</f>
        <v>3782</v>
      </c>
      <c r="L22" s="13"/>
    </row>
    <row r="23" spans="1:12" s="14" customFormat="1" ht="18.75" x14ac:dyDescent="0.3">
      <c r="A23" s="6"/>
      <c r="B23" s="6"/>
      <c r="C23" s="6"/>
      <c r="D23" s="21"/>
      <c r="E23" s="21"/>
      <c r="F23" s="22"/>
      <c r="G23" s="22"/>
      <c r="H23" s="22"/>
      <c r="I23" s="25"/>
      <c r="J23" s="25"/>
      <c r="K23" s="25"/>
      <c r="L23" s="13"/>
    </row>
    <row r="24" spans="1:12" ht="18.75" x14ac:dyDescent="0.3">
      <c r="A24" s="2" t="s">
        <v>551</v>
      </c>
      <c r="B24" s="2"/>
      <c r="C24" s="2"/>
      <c r="D24" s="126"/>
      <c r="E24" s="2"/>
      <c r="F24" s="2"/>
      <c r="G24" s="126"/>
      <c r="H24" s="126"/>
      <c r="I24" s="126"/>
      <c r="J24" s="4"/>
      <c r="K24" s="4"/>
      <c r="L24" s="5"/>
    </row>
    <row r="25" spans="1:12" x14ac:dyDescent="0.25">
      <c r="D25" s="26"/>
      <c r="G25" s="26"/>
      <c r="H25" s="26"/>
    </row>
  </sheetData>
  <mergeCells count="28">
    <mergeCell ref="H3:J3"/>
    <mergeCell ref="H4:J4"/>
    <mergeCell ref="H5:J5"/>
    <mergeCell ref="B10:B11"/>
    <mergeCell ref="C10:C11"/>
    <mergeCell ref="D10:D11"/>
    <mergeCell ref="E10:E11"/>
    <mergeCell ref="F10:F11"/>
    <mergeCell ref="B14:B16"/>
    <mergeCell ref="C14:C16"/>
    <mergeCell ref="D14:D16"/>
    <mergeCell ref="E14:E16"/>
    <mergeCell ref="F14:F16"/>
    <mergeCell ref="B12:B13"/>
    <mergeCell ref="C12:C13"/>
    <mergeCell ref="D12:D13"/>
    <mergeCell ref="E12:E13"/>
    <mergeCell ref="F12:F13"/>
    <mergeCell ref="B19:B20"/>
    <mergeCell ref="C19:C20"/>
    <mergeCell ref="D19:D20"/>
    <mergeCell ref="F19:F20"/>
    <mergeCell ref="E19:E20"/>
    <mergeCell ref="B17:B18"/>
    <mergeCell ref="C17:C18"/>
    <mergeCell ref="D17:D18"/>
    <mergeCell ref="E17:E18"/>
    <mergeCell ref="F17:F18"/>
  </mergeCells>
  <pageMargins left="0.16" right="0.25" top="0.35" bottom="0.64" header="0.3" footer="0.2"/>
  <pageSetup paperSize="9" scale="53" orientation="landscape" horizontalDpi="300" verticalDpi="300" r:id="rId1"/>
  <headerFooter>
    <oddHeader xml:space="preserve">&amp;R&amp;U&amp;K00B0F0 2019 VERSION 7 (30/8/2019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36"/>
  <sheetViews>
    <sheetView showGridLines="0" view="pageBreakPreview" zoomScale="85" zoomScaleNormal="100" zoomScaleSheetLayoutView="85" zoomScalePageLayoutView="80" workbookViewId="0">
      <selection activeCell="M5" sqref="M5"/>
    </sheetView>
  </sheetViews>
  <sheetFormatPr defaultRowHeight="15" x14ac:dyDescent="0.25"/>
  <cols>
    <col min="1" max="1" width="3.28515625" customWidth="1"/>
    <col min="2" max="2" width="24.85546875" customWidth="1"/>
    <col min="3" max="3" width="19.42578125" customWidth="1"/>
    <col min="4" max="4" width="10.28515625" style="26" customWidth="1"/>
    <col min="5" max="5" width="15.85546875" customWidth="1"/>
    <col min="6" max="6" width="26.42578125" customWidth="1"/>
    <col min="7" max="7" width="15.140625" style="26" bestFit="1" customWidth="1"/>
    <col min="8" max="8" width="35.140625" style="26" customWidth="1"/>
    <col min="9" max="9" width="10.28515625" customWidth="1"/>
    <col min="10" max="10" width="16.140625" bestFit="1" customWidth="1"/>
    <col min="11" max="11" width="16.42578125" customWidth="1"/>
  </cols>
  <sheetData>
    <row r="1" spans="1:12" ht="18.75" x14ac:dyDescent="0.3">
      <c r="A1" s="29" t="s">
        <v>37</v>
      </c>
      <c r="B1" s="2"/>
      <c r="C1" s="2"/>
      <c r="D1" s="3"/>
      <c r="E1" s="2"/>
      <c r="F1" s="2"/>
      <c r="G1" s="3"/>
      <c r="H1" s="126"/>
      <c r="I1" s="4"/>
      <c r="J1" s="4"/>
      <c r="K1" s="4"/>
      <c r="L1" s="5"/>
    </row>
    <row r="2" spans="1:12" ht="18.75" x14ac:dyDescent="0.3">
      <c r="A2" s="6"/>
      <c r="B2" s="2" t="s">
        <v>547</v>
      </c>
      <c r="C2" s="7">
        <v>630</v>
      </c>
      <c r="D2" s="3"/>
      <c r="E2" s="2"/>
      <c r="F2" s="2"/>
      <c r="G2" s="3"/>
      <c r="H2" s="3"/>
      <c r="I2" s="4"/>
      <c r="J2" s="4"/>
      <c r="K2" s="4"/>
      <c r="L2" s="5"/>
    </row>
    <row r="3" spans="1:12" ht="18.75" x14ac:dyDescent="0.3">
      <c r="A3" s="2"/>
      <c r="B3" s="2" t="s">
        <v>1</v>
      </c>
      <c r="C3" s="7">
        <v>610</v>
      </c>
      <c r="D3" s="7" t="s">
        <v>555</v>
      </c>
      <c r="E3" s="2"/>
      <c r="F3" s="8"/>
      <c r="G3" s="8">
        <f>C3*K3</f>
        <v>6618.5</v>
      </c>
      <c r="H3" s="255" t="s">
        <v>3</v>
      </c>
      <c r="I3" s="255"/>
      <c r="J3" s="255"/>
      <c r="K3" s="202">
        <v>10.85</v>
      </c>
      <c r="L3" s="5"/>
    </row>
    <row r="4" spans="1:12" ht="18.75" x14ac:dyDescent="0.3">
      <c r="A4" s="2"/>
      <c r="B4" s="2" t="s">
        <v>4</v>
      </c>
      <c r="C4" s="7">
        <v>5</v>
      </c>
      <c r="D4" s="7" t="s">
        <v>556</v>
      </c>
      <c r="E4" s="2"/>
      <c r="F4" s="8"/>
      <c r="G4" s="8">
        <f>C3*K4</f>
        <v>3690.5</v>
      </c>
      <c r="H4" s="255" t="s">
        <v>548</v>
      </c>
      <c r="I4" s="255"/>
      <c r="J4" s="255"/>
      <c r="K4" s="202">
        <v>6.05</v>
      </c>
      <c r="L4" s="5"/>
    </row>
    <row r="5" spans="1:12" ht="18.75" x14ac:dyDescent="0.3">
      <c r="A5" s="2"/>
      <c r="B5" s="2" t="s">
        <v>7</v>
      </c>
      <c r="C5" s="7">
        <v>11</v>
      </c>
      <c r="D5" s="7" t="s">
        <v>557</v>
      </c>
      <c r="E5" s="2"/>
      <c r="F5" s="12"/>
      <c r="G5" s="12" t="s">
        <v>9</v>
      </c>
      <c r="H5" s="255" t="s">
        <v>549</v>
      </c>
      <c r="I5" s="255"/>
      <c r="J5" s="255"/>
      <c r="K5" s="202" t="s">
        <v>9</v>
      </c>
      <c r="L5" s="5"/>
    </row>
    <row r="6" spans="1:12" ht="18.75" x14ac:dyDescent="0.3">
      <c r="A6" s="2"/>
      <c r="B6" s="2"/>
      <c r="C6" s="2"/>
      <c r="D6" s="3"/>
      <c r="E6" s="2"/>
      <c r="F6" s="2"/>
      <c r="G6" s="3"/>
      <c r="H6" s="3"/>
      <c r="I6" s="4"/>
      <c r="J6" s="4"/>
      <c r="K6" s="4"/>
      <c r="L6" s="5"/>
    </row>
    <row r="7" spans="1:12" ht="18.75" x14ac:dyDescent="0.3">
      <c r="A7" s="2"/>
      <c r="B7" s="2"/>
      <c r="C7" s="2"/>
      <c r="D7" s="3"/>
      <c r="E7" s="2"/>
      <c r="F7" s="2"/>
      <c r="G7" s="3"/>
      <c r="H7" s="3"/>
      <c r="I7" s="4"/>
      <c r="J7" s="4"/>
      <c r="K7" s="4"/>
      <c r="L7" s="5"/>
    </row>
    <row r="8" spans="1:12" ht="18.75" x14ac:dyDescent="0.3">
      <c r="A8" s="2"/>
      <c r="B8" s="2"/>
      <c r="C8" s="2"/>
      <c r="D8" s="3"/>
      <c r="E8" s="2"/>
      <c r="F8" s="2"/>
      <c r="G8" s="3"/>
      <c r="H8" s="3"/>
      <c r="I8" s="4"/>
      <c r="J8" s="4"/>
      <c r="K8" s="4"/>
      <c r="L8" s="5"/>
    </row>
    <row r="9" spans="1:12" s="14" customFormat="1" ht="56.25" x14ac:dyDescent="0.3">
      <c r="A9" s="6"/>
      <c r="B9" s="55" t="s">
        <v>11</v>
      </c>
      <c r="C9" s="57" t="s">
        <v>12</v>
      </c>
      <c r="D9" s="55" t="s">
        <v>1</v>
      </c>
      <c r="E9" s="55" t="s">
        <v>13</v>
      </c>
      <c r="F9" s="55" t="s">
        <v>550</v>
      </c>
      <c r="G9" s="55" t="s">
        <v>15</v>
      </c>
      <c r="H9" s="55" t="s">
        <v>16</v>
      </c>
      <c r="I9" s="55" t="s">
        <v>1</v>
      </c>
      <c r="J9" s="55" t="s">
        <v>13</v>
      </c>
      <c r="K9" s="55" t="s">
        <v>550</v>
      </c>
      <c r="L9" s="13"/>
    </row>
    <row r="10" spans="1:12" ht="37.5" x14ac:dyDescent="0.3">
      <c r="A10" s="2"/>
      <c r="B10" s="256" t="s">
        <v>17</v>
      </c>
      <c r="C10" s="261" t="s">
        <v>39</v>
      </c>
      <c r="D10" s="256">
        <v>110</v>
      </c>
      <c r="E10" s="253">
        <f>D10*K3</f>
        <v>1193.5</v>
      </c>
      <c r="F10" s="253">
        <f>D10*K4</f>
        <v>665.5</v>
      </c>
      <c r="G10" s="15" t="s">
        <v>44</v>
      </c>
      <c r="H10" s="18" t="s">
        <v>46</v>
      </c>
      <c r="I10" s="15">
        <v>60</v>
      </c>
      <c r="J10" s="119">
        <f>I10*K3</f>
        <v>651</v>
      </c>
      <c r="K10" s="119">
        <f>I10*K4</f>
        <v>363</v>
      </c>
      <c r="L10" s="5"/>
    </row>
    <row r="11" spans="1:12" ht="37.5" x14ac:dyDescent="0.3">
      <c r="A11" s="2"/>
      <c r="B11" s="257"/>
      <c r="C11" s="265"/>
      <c r="D11" s="257"/>
      <c r="E11" s="254"/>
      <c r="F11" s="254"/>
      <c r="G11" s="15" t="s">
        <v>45</v>
      </c>
      <c r="H11" s="18" t="s">
        <v>47</v>
      </c>
      <c r="I11" s="15">
        <v>50</v>
      </c>
      <c r="J11" s="119">
        <f>I11*K3</f>
        <v>542.5</v>
      </c>
      <c r="K11" s="119">
        <f>I11*K4</f>
        <v>302.5</v>
      </c>
      <c r="L11" s="5"/>
    </row>
    <row r="12" spans="1:12" ht="18.75" x14ac:dyDescent="0.3">
      <c r="A12" s="2"/>
      <c r="B12" s="256" t="s">
        <v>21</v>
      </c>
      <c r="C12" s="261" t="s">
        <v>40</v>
      </c>
      <c r="D12" s="256">
        <v>180</v>
      </c>
      <c r="E12" s="253">
        <f>D12*K3</f>
        <v>1953</v>
      </c>
      <c r="F12" s="253">
        <f>D12*K4</f>
        <v>1089</v>
      </c>
      <c r="G12" s="15" t="s">
        <v>48</v>
      </c>
      <c r="H12" s="18" t="s">
        <v>51</v>
      </c>
      <c r="I12" s="15">
        <v>50</v>
      </c>
      <c r="J12" s="119">
        <f>I12*K3</f>
        <v>542.5</v>
      </c>
      <c r="K12" s="119">
        <f>I12*K4</f>
        <v>302.5</v>
      </c>
      <c r="L12" s="5"/>
    </row>
    <row r="13" spans="1:12" ht="37.5" x14ac:dyDescent="0.3">
      <c r="A13" s="2"/>
      <c r="B13" s="260"/>
      <c r="C13" s="262"/>
      <c r="D13" s="260"/>
      <c r="E13" s="264"/>
      <c r="F13" s="264"/>
      <c r="G13" s="15" t="s">
        <v>49</v>
      </c>
      <c r="H13" s="18" t="s">
        <v>52</v>
      </c>
      <c r="I13" s="15">
        <v>60</v>
      </c>
      <c r="J13" s="119">
        <f>I13*K3</f>
        <v>651</v>
      </c>
      <c r="K13" s="119">
        <f>I13*K4</f>
        <v>363</v>
      </c>
      <c r="L13" s="5"/>
    </row>
    <row r="14" spans="1:12" ht="37.5" x14ac:dyDescent="0.3">
      <c r="A14" s="2"/>
      <c r="B14" s="257"/>
      <c r="C14" s="265"/>
      <c r="D14" s="257"/>
      <c r="E14" s="254"/>
      <c r="F14" s="254"/>
      <c r="G14" s="15" t="s">
        <v>50</v>
      </c>
      <c r="H14" s="18" t="s">
        <v>53</v>
      </c>
      <c r="I14" s="15">
        <v>70</v>
      </c>
      <c r="J14" s="119">
        <f>I14*K3</f>
        <v>759.5</v>
      </c>
      <c r="K14" s="119">
        <f>I14*K4</f>
        <v>423.5</v>
      </c>
      <c r="L14" s="5"/>
    </row>
    <row r="15" spans="1:12" ht="35.25" customHeight="1" x14ac:dyDescent="0.3">
      <c r="A15" s="2"/>
      <c r="B15" s="256" t="s">
        <v>25</v>
      </c>
      <c r="C15" s="261" t="s">
        <v>41</v>
      </c>
      <c r="D15" s="256">
        <v>140</v>
      </c>
      <c r="E15" s="253">
        <f>D15*K3</f>
        <v>1519</v>
      </c>
      <c r="F15" s="253">
        <f>D15*K4</f>
        <v>847</v>
      </c>
      <c r="G15" s="15" t="s">
        <v>54</v>
      </c>
      <c r="H15" s="18" t="s">
        <v>57</v>
      </c>
      <c r="I15" s="15">
        <v>40</v>
      </c>
      <c r="J15" s="119">
        <f>I15*K3</f>
        <v>434</v>
      </c>
      <c r="K15" s="119">
        <f>I15*K4</f>
        <v>242</v>
      </c>
      <c r="L15" s="5"/>
    </row>
    <row r="16" spans="1:12" ht="37.5" x14ac:dyDescent="0.3">
      <c r="A16" s="2"/>
      <c r="B16" s="260"/>
      <c r="C16" s="262"/>
      <c r="D16" s="260"/>
      <c r="E16" s="264"/>
      <c r="F16" s="264"/>
      <c r="G16" s="15" t="s">
        <v>55</v>
      </c>
      <c r="H16" s="18" t="s">
        <v>58</v>
      </c>
      <c r="I16" s="15">
        <v>60</v>
      </c>
      <c r="J16" s="119">
        <f>I16*K3</f>
        <v>651</v>
      </c>
      <c r="K16" s="119">
        <f>I16*K4</f>
        <v>363</v>
      </c>
      <c r="L16" s="5"/>
    </row>
    <row r="17" spans="1:12" ht="56.25" x14ac:dyDescent="0.3">
      <c r="A17" s="2"/>
      <c r="B17" s="257"/>
      <c r="C17" s="265"/>
      <c r="D17" s="257"/>
      <c r="E17" s="254"/>
      <c r="F17" s="254"/>
      <c r="G17" s="15" t="s">
        <v>56</v>
      </c>
      <c r="H17" s="18" t="s">
        <v>59</v>
      </c>
      <c r="I17" s="15">
        <v>40</v>
      </c>
      <c r="J17" s="119">
        <f>I17*K3</f>
        <v>434</v>
      </c>
      <c r="K17" s="119">
        <f>I17*K4</f>
        <v>242</v>
      </c>
      <c r="L17" s="5"/>
    </row>
    <row r="18" spans="1:12" ht="37.5" x14ac:dyDescent="0.3">
      <c r="A18" s="2"/>
      <c r="B18" s="256" t="s">
        <v>31</v>
      </c>
      <c r="C18" s="261" t="s">
        <v>42</v>
      </c>
      <c r="D18" s="256">
        <v>100</v>
      </c>
      <c r="E18" s="253">
        <f>D18*K3</f>
        <v>1085</v>
      </c>
      <c r="F18" s="253">
        <f>D18*K4</f>
        <v>605</v>
      </c>
      <c r="G18" s="15" t="s">
        <v>60</v>
      </c>
      <c r="H18" s="18" t="s">
        <v>61</v>
      </c>
      <c r="I18" s="15">
        <v>40</v>
      </c>
      <c r="J18" s="119">
        <f>I18*K3</f>
        <v>434</v>
      </c>
      <c r="K18" s="119">
        <f>I18*K4</f>
        <v>242</v>
      </c>
      <c r="L18" s="5"/>
    </row>
    <row r="19" spans="1:12" ht="37.5" x14ac:dyDescent="0.3">
      <c r="A19" s="2"/>
      <c r="B19" s="257"/>
      <c r="C19" s="265"/>
      <c r="D19" s="257"/>
      <c r="E19" s="254"/>
      <c r="F19" s="254"/>
      <c r="G19" s="15" t="s">
        <v>62</v>
      </c>
      <c r="H19" s="18" t="s">
        <v>63</v>
      </c>
      <c r="I19" s="15">
        <v>60</v>
      </c>
      <c r="J19" s="119">
        <f>I19*K3</f>
        <v>651</v>
      </c>
      <c r="K19" s="119">
        <f>I19*K4</f>
        <v>363</v>
      </c>
      <c r="L19" s="5"/>
    </row>
    <row r="20" spans="1:12" ht="37.5" x14ac:dyDescent="0.3">
      <c r="A20" s="2"/>
      <c r="B20" s="15" t="s">
        <v>38</v>
      </c>
      <c r="C20" s="30" t="s">
        <v>43</v>
      </c>
      <c r="D20" s="15">
        <v>80</v>
      </c>
      <c r="E20" s="17">
        <f>D20*K3</f>
        <v>868</v>
      </c>
      <c r="F20" s="17">
        <f>D20*K4</f>
        <v>484</v>
      </c>
      <c r="G20" s="15" t="s">
        <v>64</v>
      </c>
      <c r="H20" s="18" t="s">
        <v>560</v>
      </c>
      <c r="I20" s="15">
        <v>80</v>
      </c>
      <c r="J20" s="119">
        <f>I20*K3</f>
        <v>868</v>
      </c>
      <c r="K20" s="119">
        <f>I20*K4</f>
        <v>484</v>
      </c>
      <c r="L20" s="5"/>
    </row>
    <row r="21" spans="1:12" ht="18.75" x14ac:dyDescent="0.3">
      <c r="A21" s="2"/>
      <c r="B21" s="2"/>
      <c r="C21" s="2"/>
      <c r="D21" s="3"/>
      <c r="E21" s="10"/>
      <c r="F21" s="10"/>
      <c r="G21" s="3"/>
      <c r="H21" s="10"/>
      <c r="I21" s="4"/>
      <c r="J21" s="4"/>
      <c r="K21" s="4"/>
      <c r="L21" s="5"/>
    </row>
    <row r="22" spans="1:12" s="14" customFormat="1" ht="18.75" x14ac:dyDescent="0.3">
      <c r="A22" s="6"/>
      <c r="B22" s="6"/>
      <c r="C22" s="6" t="s">
        <v>35</v>
      </c>
      <c r="D22" s="21">
        <f>SUM(D10:D20)</f>
        <v>610</v>
      </c>
      <c r="E22" s="22">
        <f>SUM(E10:E20)</f>
        <v>6618.5</v>
      </c>
      <c r="F22" s="22">
        <f>SUM(F10:F20)</f>
        <v>3690.5</v>
      </c>
      <c r="G22" s="21"/>
      <c r="H22" s="22"/>
      <c r="I22" s="23">
        <f>SUM(I10:I20)</f>
        <v>610</v>
      </c>
      <c r="J22" s="24">
        <f>SUM(J10:J20)</f>
        <v>6618.5</v>
      </c>
      <c r="K22" s="24">
        <f>SUM(K10:K21)</f>
        <v>3690.5</v>
      </c>
      <c r="L22" s="13"/>
    </row>
    <row r="23" spans="1:12" s="14" customFormat="1" ht="18.75" x14ac:dyDescent="0.3">
      <c r="A23" s="6"/>
      <c r="B23" s="6"/>
      <c r="C23" s="6"/>
      <c r="D23" s="21"/>
      <c r="E23" s="21"/>
      <c r="F23" s="22"/>
      <c r="G23" s="22"/>
      <c r="H23" s="22"/>
      <c r="I23" s="25"/>
      <c r="J23" s="25"/>
      <c r="K23" s="25"/>
      <c r="L23" s="13"/>
    </row>
    <row r="24" spans="1:12" ht="18.75" x14ac:dyDescent="0.3">
      <c r="A24" s="2" t="s">
        <v>551</v>
      </c>
      <c r="B24" s="2"/>
      <c r="C24" s="2"/>
      <c r="D24" s="3"/>
      <c r="E24" s="2"/>
      <c r="F24" s="2"/>
      <c r="G24" s="3"/>
      <c r="H24" s="3"/>
      <c r="I24" s="3"/>
      <c r="J24" s="4"/>
      <c r="K24" s="4"/>
      <c r="L24" s="5"/>
    </row>
    <row r="26" spans="1:12" s="93" customFormat="1" ht="18.75" x14ac:dyDescent="0.3">
      <c r="B26" s="93" t="s">
        <v>471</v>
      </c>
      <c r="D26" s="94"/>
      <c r="G26" s="94"/>
      <c r="H26" s="94"/>
    </row>
    <row r="27" spans="1:12" s="91" customFormat="1" x14ac:dyDescent="0.25">
      <c r="D27" s="104"/>
      <c r="G27" s="104"/>
      <c r="H27" s="104"/>
    </row>
    <row r="28" spans="1:12" s="99" customFormat="1" ht="56.25" x14ac:dyDescent="0.3">
      <c r="A28" s="95"/>
      <c r="B28" s="96" t="s">
        <v>11</v>
      </c>
      <c r="C28" s="97" t="s">
        <v>12</v>
      </c>
      <c r="D28" s="96" t="s">
        <v>1</v>
      </c>
      <c r="E28" s="96" t="s">
        <v>13</v>
      </c>
      <c r="F28" s="96" t="s">
        <v>550</v>
      </c>
      <c r="G28" s="96" t="s">
        <v>15</v>
      </c>
      <c r="H28" s="96" t="s">
        <v>16</v>
      </c>
      <c r="I28" s="96" t="s">
        <v>1</v>
      </c>
      <c r="J28" s="96" t="s">
        <v>13</v>
      </c>
      <c r="K28" s="96" t="s">
        <v>550</v>
      </c>
      <c r="L28" s="98"/>
    </row>
    <row r="29" spans="1:12" s="91" customFormat="1" ht="56.25" x14ac:dyDescent="0.3">
      <c r="A29" s="100"/>
      <c r="B29" s="290" t="s">
        <v>17</v>
      </c>
      <c r="C29" s="292" t="s">
        <v>472</v>
      </c>
      <c r="D29" s="290">
        <v>140</v>
      </c>
      <c r="E29" s="288">
        <f>D29*K3</f>
        <v>1519</v>
      </c>
      <c r="F29" s="288" t="s">
        <v>474</v>
      </c>
      <c r="G29" s="101" t="s">
        <v>475</v>
      </c>
      <c r="H29" s="102" t="s">
        <v>477</v>
      </c>
      <c r="I29" s="101">
        <v>80</v>
      </c>
      <c r="J29" s="103">
        <f>I29*K3</f>
        <v>868</v>
      </c>
      <c r="K29" s="103" t="s">
        <v>474</v>
      </c>
      <c r="L29" s="92"/>
    </row>
    <row r="30" spans="1:12" s="91" customFormat="1" ht="37.5" x14ac:dyDescent="0.3">
      <c r="A30" s="100"/>
      <c r="B30" s="291"/>
      <c r="C30" s="293"/>
      <c r="D30" s="291"/>
      <c r="E30" s="289"/>
      <c r="F30" s="289"/>
      <c r="G30" s="101" t="s">
        <v>476</v>
      </c>
      <c r="H30" s="102" t="s">
        <v>478</v>
      </c>
      <c r="I30" s="101">
        <v>60</v>
      </c>
      <c r="J30" s="103">
        <f>I30*K3</f>
        <v>651</v>
      </c>
      <c r="K30" s="103" t="s">
        <v>474</v>
      </c>
      <c r="L30" s="92"/>
    </row>
    <row r="31" spans="1:12" s="91" customFormat="1" ht="37.5" x14ac:dyDescent="0.3">
      <c r="A31" s="100"/>
      <c r="B31" s="290" t="s">
        <v>21</v>
      </c>
      <c r="C31" s="292" t="s">
        <v>473</v>
      </c>
      <c r="D31" s="290">
        <v>120</v>
      </c>
      <c r="E31" s="288">
        <f>D31*K3</f>
        <v>1302</v>
      </c>
      <c r="F31" s="288" t="s">
        <v>474</v>
      </c>
      <c r="G31" s="101" t="s">
        <v>479</v>
      </c>
      <c r="H31" s="102" t="s">
        <v>481</v>
      </c>
      <c r="I31" s="101">
        <v>60</v>
      </c>
      <c r="J31" s="103">
        <f>I31*K3</f>
        <v>651</v>
      </c>
      <c r="K31" s="103" t="s">
        <v>474</v>
      </c>
      <c r="L31" s="92"/>
    </row>
    <row r="32" spans="1:12" s="91" customFormat="1" ht="37.5" x14ac:dyDescent="0.3">
      <c r="A32" s="100"/>
      <c r="B32" s="291"/>
      <c r="C32" s="293"/>
      <c r="D32" s="291"/>
      <c r="E32" s="289"/>
      <c r="F32" s="289"/>
      <c r="G32" s="101" t="s">
        <v>480</v>
      </c>
      <c r="H32" s="102" t="s">
        <v>482</v>
      </c>
      <c r="I32" s="101">
        <v>60</v>
      </c>
      <c r="J32" s="103">
        <f>I32*K3</f>
        <v>651</v>
      </c>
      <c r="K32" s="103" t="s">
        <v>474</v>
      </c>
      <c r="L32" s="92"/>
    </row>
    <row r="33" spans="1:12" s="91" customFormat="1" x14ac:dyDescent="0.25">
      <c r="D33" s="104"/>
      <c r="G33" s="104"/>
      <c r="H33" s="104"/>
    </row>
    <row r="34" spans="1:12" s="99" customFormat="1" ht="18.75" x14ac:dyDescent="0.3">
      <c r="A34" s="95"/>
      <c r="B34" s="95"/>
      <c r="C34" s="95" t="s">
        <v>35</v>
      </c>
      <c r="D34" s="105">
        <f>SUM(D29:D32)</f>
        <v>260</v>
      </c>
      <c r="E34" s="106">
        <f t="shared" ref="E34" si="0">SUM(E29:E32)</f>
        <v>2821</v>
      </c>
      <c r="F34" s="106" t="s">
        <v>474</v>
      </c>
      <c r="G34" s="105"/>
      <c r="H34" s="106"/>
      <c r="I34" s="107">
        <f>SUM(I29:I32)</f>
        <v>260</v>
      </c>
      <c r="J34" s="108">
        <f t="shared" ref="J34" si="1">SUM(J29:J32)</f>
        <v>2821</v>
      </c>
      <c r="K34" s="108" t="s">
        <v>474</v>
      </c>
      <c r="L34" s="98"/>
    </row>
    <row r="35" spans="1:12" s="91" customFormat="1" x14ac:dyDescent="0.25">
      <c r="D35" s="104"/>
      <c r="G35" s="104"/>
      <c r="H35" s="104"/>
    </row>
    <row r="36" spans="1:12" s="93" customFormat="1" ht="18.75" x14ac:dyDescent="0.3">
      <c r="A36" s="93" t="s">
        <v>483</v>
      </c>
      <c r="D36" s="94"/>
      <c r="G36" s="94"/>
      <c r="H36" s="94"/>
    </row>
  </sheetData>
  <mergeCells count="33">
    <mergeCell ref="F31:F32"/>
    <mergeCell ref="F29:F30"/>
    <mergeCell ref="B31:B32"/>
    <mergeCell ref="C31:C32"/>
    <mergeCell ref="D31:D32"/>
    <mergeCell ref="E31:E32"/>
    <mergeCell ref="B29:B30"/>
    <mergeCell ref="C29:C30"/>
    <mergeCell ref="D29:D30"/>
    <mergeCell ref="E29:E30"/>
    <mergeCell ref="B18:B19"/>
    <mergeCell ref="C18:C19"/>
    <mergeCell ref="D18:D19"/>
    <mergeCell ref="E18:E19"/>
    <mergeCell ref="F18:F19"/>
    <mergeCell ref="B15:B17"/>
    <mergeCell ref="C15:C17"/>
    <mergeCell ref="D15:D17"/>
    <mergeCell ref="E15:E17"/>
    <mergeCell ref="F15:F17"/>
    <mergeCell ref="H3:J3"/>
    <mergeCell ref="H4:J4"/>
    <mergeCell ref="H5:J5"/>
    <mergeCell ref="B12:B14"/>
    <mergeCell ref="C12:C14"/>
    <mergeCell ref="D12:D14"/>
    <mergeCell ref="E12:E14"/>
    <mergeCell ref="F12:F14"/>
    <mergeCell ref="B10:B11"/>
    <mergeCell ref="C10:C11"/>
    <mergeCell ref="D10:D11"/>
    <mergeCell ref="E10:E11"/>
    <mergeCell ref="F10:F11"/>
  </mergeCells>
  <pageMargins left="0.16" right="0.25" top="0.35" bottom="0.64" header="0.3" footer="0.2"/>
  <pageSetup paperSize="9" scale="56" fitToWidth="0" fitToHeight="0" orientation="landscape" r:id="rId1"/>
  <headerFooter>
    <oddHeader xml:space="preserve">&amp;R&amp;U&amp;K00B0F0 2019 VERSION 5 (11/12/2018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showGridLines="0" view="pageLayout" topLeftCell="A16" zoomScale="80" zoomScaleNormal="70" zoomScaleSheetLayoutView="85" zoomScalePageLayoutView="80" workbookViewId="0">
      <selection activeCell="D20" sqref="D20:D21"/>
    </sheetView>
  </sheetViews>
  <sheetFormatPr defaultRowHeight="15" x14ac:dyDescent="0.25"/>
  <cols>
    <col min="1" max="1" width="3.28515625" customWidth="1"/>
    <col min="2" max="2" width="26.42578125" bestFit="1" customWidth="1"/>
    <col min="3" max="3" width="19.42578125" customWidth="1"/>
    <col min="4" max="4" width="10.28515625" style="26" customWidth="1"/>
    <col min="5" max="5" width="15.85546875" customWidth="1"/>
    <col min="6" max="6" width="13.140625" customWidth="1"/>
    <col min="7" max="7" width="18.7109375" customWidth="1"/>
    <col min="8" max="8" width="15.85546875" style="26" customWidth="1"/>
    <col min="9" max="9" width="56.42578125" style="81" customWidth="1"/>
    <col min="10" max="10" width="10.28515625" customWidth="1"/>
    <col min="11" max="11" width="16.140625" bestFit="1" customWidth="1"/>
    <col min="12" max="12" width="16.42578125" customWidth="1"/>
    <col min="13" max="13" width="20.85546875" customWidth="1"/>
  </cols>
  <sheetData>
    <row r="1" spans="1:14" ht="26.25" x14ac:dyDescent="0.4">
      <c r="A1" s="29" t="s">
        <v>677</v>
      </c>
      <c r="B1" s="2"/>
      <c r="C1" s="2"/>
      <c r="D1" s="126"/>
      <c r="E1" s="2"/>
      <c r="F1" s="2"/>
      <c r="G1" s="2"/>
      <c r="H1" s="126"/>
      <c r="I1" s="29"/>
      <c r="J1" s="4"/>
      <c r="K1" s="4"/>
      <c r="L1" s="109">
        <v>2019</v>
      </c>
      <c r="M1" s="11"/>
      <c r="N1" s="26"/>
    </row>
    <row r="2" spans="1:14" ht="18.75" x14ac:dyDescent="0.3">
      <c r="A2" s="6"/>
      <c r="B2" s="2" t="s">
        <v>547</v>
      </c>
      <c r="C2" s="179">
        <v>608</v>
      </c>
      <c r="D2" s="126"/>
      <c r="E2" s="2"/>
      <c r="F2" s="2"/>
      <c r="G2" s="2"/>
      <c r="H2" s="126"/>
      <c r="I2" s="75"/>
      <c r="J2" s="4"/>
      <c r="K2" s="4"/>
      <c r="L2" s="4"/>
      <c r="M2" s="4"/>
    </row>
    <row r="3" spans="1:14" ht="18.75" x14ac:dyDescent="0.3">
      <c r="A3" s="2"/>
      <c r="B3" s="2" t="s">
        <v>1</v>
      </c>
      <c r="C3" s="7">
        <f>D27</f>
        <v>583</v>
      </c>
      <c r="D3" s="7" t="s">
        <v>555</v>
      </c>
      <c r="E3" s="2"/>
      <c r="F3" s="8"/>
      <c r="G3" s="8"/>
      <c r="H3" s="8">
        <f>C3*M3</f>
        <v>5888.3</v>
      </c>
      <c r="I3" s="75"/>
      <c r="J3" s="255" t="s">
        <v>3</v>
      </c>
      <c r="K3" s="255"/>
      <c r="L3" s="255"/>
      <c r="M3" s="64">
        <v>10.1</v>
      </c>
    </row>
    <row r="4" spans="1:14" ht="18.75" x14ac:dyDescent="0.3">
      <c r="A4" s="2"/>
      <c r="B4" s="2" t="s">
        <v>4</v>
      </c>
      <c r="C4" s="7">
        <v>8</v>
      </c>
      <c r="D4" s="7" t="s">
        <v>556</v>
      </c>
      <c r="E4" s="2"/>
      <c r="F4" s="8"/>
      <c r="G4" s="8"/>
      <c r="H4" s="8">
        <f>C3*M4</f>
        <v>2448.6</v>
      </c>
      <c r="I4" s="78"/>
      <c r="J4" s="255" t="s">
        <v>548</v>
      </c>
      <c r="K4" s="255"/>
      <c r="L4" s="255"/>
      <c r="M4" s="64">
        <v>4.2</v>
      </c>
    </row>
    <row r="5" spans="1:14" ht="18.75" x14ac:dyDescent="0.3">
      <c r="A5" s="2"/>
      <c r="B5" s="2" t="s">
        <v>7</v>
      </c>
      <c r="C5" s="7">
        <v>16</v>
      </c>
      <c r="D5" s="7" t="s">
        <v>557</v>
      </c>
      <c r="E5" s="2"/>
      <c r="F5" s="12"/>
      <c r="G5" s="12"/>
      <c r="H5" s="8">
        <f>C3*M5</f>
        <v>489.71999999999997</v>
      </c>
      <c r="I5" s="75"/>
      <c r="J5" s="255" t="s">
        <v>549</v>
      </c>
      <c r="K5" s="255"/>
      <c r="L5" s="255"/>
      <c r="M5" s="64">
        <v>0.84</v>
      </c>
    </row>
    <row r="6" spans="1:14" ht="14.25" customHeight="1" x14ac:dyDescent="0.3">
      <c r="A6" s="2"/>
      <c r="B6" s="2"/>
      <c r="C6" s="2"/>
      <c r="D6" s="126"/>
      <c r="E6" s="2"/>
      <c r="F6" s="2"/>
      <c r="G6" s="2"/>
      <c r="H6" s="126"/>
      <c r="I6" s="75"/>
      <c r="J6" s="4"/>
      <c r="K6" s="4"/>
      <c r="L6" s="4"/>
      <c r="M6" s="4"/>
    </row>
    <row r="7" spans="1:14" ht="18.75" hidden="1" x14ac:dyDescent="0.3">
      <c r="A7" s="2"/>
      <c r="B7" s="2"/>
      <c r="C7" s="2"/>
      <c r="D7" s="126"/>
      <c r="E7" s="2"/>
      <c r="F7" s="2"/>
      <c r="G7" s="2"/>
      <c r="H7" s="126"/>
      <c r="I7" s="75"/>
      <c r="J7" s="4"/>
      <c r="K7" s="4"/>
      <c r="L7" s="4"/>
      <c r="M7" s="4"/>
    </row>
    <row r="8" spans="1:14" ht="18.75" x14ac:dyDescent="0.3">
      <c r="A8" s="2"/>
      <c r="B8" s="2"/>
      <c r="C8" s="2"/>
      <c r="D8" s="126"/>
      <c r="E8" s="2"/>
      <c r="F8" s="2"/>
      <c r="G8" s="2"/>
      <c r="H8" s="126"/>
      <c r="I8" s="75"/>
      <c r="J8" s="4"/>
      <c r="K8" s="4"/>
      <c r="L8" s="4"/>
      <c r="M8" s="4"/>
    </row>
    <row r="9" spans="1:14" s="14" customFormat="1" ht="56.25" x14ac:dyDescent="0.3">
      <c r="A9" s="6"/>
      <c r="B9" s="62" t="s">
        <v>11</v>
      </c>
      <c r="C9" s="63" t="s">
        <v>12</v>
      </c>
      <c r="D9" s="55" t="s">
        <v>592</v>
      </c>
      <c r="E9" s="55" t="s">
        <v>13</v>
      </c>
      <c r="F9" s="62" t="s">
        <v>550</v>
      </c>
      <c r="G9" s="62" t="s">
        <v>131</v>
      </c>
      <c r="H9" s="62" t="s">
        <v>15</v>
      </c>
      <c r="I9" s="55" t="s">
        <v>16</v>
      </c>
      <c r="J9" s="55" t="s">
        <v>1</v>
      </c>
      <c r="K9" s="62" t="s">
        <v>13</v>
      </c>
      <c r="L9" s="62" t="s">
        <v>550</v>
      </c>
      <c r="M9" s="62" t="s">
        <v>131</v>
      </c>
    </row>
    <row r="10" spans="1:14" ht="18.75" x14ac:dyDescent="0.3">
      <c r="A10" s="2"/>
      <c r="B10" s="256" t="s">
        <v>17</v>
      </c>
      <c r="C10" s="258" t="s">
        <v>709</v>
      </c>
      <c r="D10" s="256">
        <f>J10+J11</f>
        <v>65</v>
      </c>
      <c r="E10" s="253">
        <f>D10*$M$3</f>
        <v>656.5</v>
      </c>
      <c r="F10" s="253">
        <f>D10*$M$4</f>
        <v>273</v>
      </c>
      <c r="G10" s="253">
        <f>D10*$M$5</f>
        <v>54.6</v>
      </c>
      <c r="H10" s="205" t="s">
        <v>698</v>
      </c>
      <c r="I10" s="31" t="s">
        <v>658</v>
      </c>
      <c r="J10" s="204">
        <v>30</v>
      </c>
      <c r="K10" s="203">
        <f t="shared" ref="K10:K24" si="0">J10*$M$3</f>
        <v>303</v>
      </c>
      <c r="L10" s="203">
        <f>J10*$M$4</f>
        <v>126</v>
      </c>
      <c r="M10" s="203">
        <f>J10*$M$5</f>
        <v>25.2</v>
      </c>
    </row>
    <row r="11" spans="1:14" ht="49.5" customHeight="1" x14ac:dyDescent="0.3">
      <c r="A11" s="2"/>
      <c r="B11" s="257"/>
      <c r="C11" s="259"/>
      <c r="D11" s="257"/>
      <c r="E11" s="254"/>
      <c r="F11" s="254"/>
      <c r="G11" s="254"/>
      <c r="H11" s="205" t="s">
        <v>653</v>
      </c>
      <c r="I11" s="31" t="s">
        <v>654</v>
      </c>
      <c r="J11" s="204">
        <v>35</v>
      </c>
      <c r="K11" s="206">
        <f t="shared" si="0"/>
        <v>353.5</v>
      </c>
      <c r="L11" s="206">
        <f t="shared" ref="L11:L24" si="1">J11*$M$4</f>
        <v>147</v>
      </c>
      <c r="M11" s="206">
        <f t="shared" ref="M11:M24" si="2">J11*$M$5</f>
        <v>29.4</v>
      </c>
    </row>
    <row r="12" spans="1:14" ht="18.75" x14ac:dyDescent="0.3">
      <c r="A12" s="2"/>
      <c r="B12" s="256" t="s">
        <v>21</v>
      </c>
      <c r="C12" s="261" t="s">
        <v>710</v>
      </c>
      <c r="D12" s="256">
        <f t="shared" ref="D12" si="3">J12+J13</f>
        <v>80</v>
      </c>
      <c r="E12" s="253">
        <f t="shared" ref="E12" si="4">D12*$M$3</f>
        <v>808</v>
      </c>
      <c r="F12" s="253">
        <f t="shared" ref="F12" si="5">D12*$M$4</f>
        <v>336</v>
      </c>
      <c r="G12" s="253">
        <f t="shared" ref="G12" si="6">D12*$M$5</f>
        <v>67.2</v>
      </c>
      <c r="H12" s="199" t="s">
        <v>420</v>
      </c>
      <c r="I12" s="198" t="s">
        <v>389</v>
      </c>
      <c r="J12" s="197">
        <v>40</v>
      </c>
      <c r="K12" s="206">
        <f t="shared" si="0"/>
        <v>404</v>
      </c>
      <c r="L12" s="206">
        <f t="shared" si="1"/>
        <v>168</v>
      </c>
      <c r="M12" s="206">
        <f t="shared" si="2"/>
        <v>33.6</v>
      </c>
    </row>
    <row r="13" spans="1:14" ht="69.75" customHeight="1" x14ac:dyDescent="0.3">
      <c r="A13" s="2"/>
      <c r="B13" s="260"/>
      <c r="C13" s="262"/>
      <c r="D13" s="257"/>
      <c r="E13" s="254"/>
      <c r="F13" s="254"/>
      <c r="G13" s="254"/>
      <c r="H13" s="199" t="s">
        <v>674</v>
      </c>
      <c r="I13" s="198" t="s">
        <v>675</v>
      </c>
      <c r="J13" s="197">
        <v>40</v>
      </c>
      <c r="K13" s="206">
        <f t="shared" si="0"/>
        <v>404</v>
      </c>
      <c r="L13" s="206">
        <f t="shared" si="1"/>
        <v>168</v>
      </c>
      <c r="M13" s="206">
        <f t="shared" si="2"/>
        <v>33.6</v>
      </c>
    </row>
    <row r="14" spans="1:14" ht="37.5" x14ac:dyDescent="0.3">
      <c r="A14" s="2"/>
      <c r="B14" s="256" t="s">
        <v>25</v>
      </c>
      <c r="C14" s="258" t="s">
        <v>711</v>
      </c>
      <c r="D14" s="256">
        <f t="shared" ref="D14" si="7">J14+J15</f>
        <v>48</v>
      </c>
      <c r="E14" s="253">
        <f t="shared" ref="E14" si="8">D14*$M$3</f>
        <v>484.79999999999995</v>
      </c>
      <c r="F14" s="253">
        <f t="shared" ref="F14" si="9">D14*$M$4</f>
        <v>201.60000000000002</v>
      </c>
      <c r="G14" s="253">
        <f t="shared" ref="G14" si="10">D14*$M$5</f>
        <v>40.32</v>
      </c>
      <c r="H14" s="199" t="s">
        <v>672</v>
      </c>
      <c r="I14" s="31" t="s">
        <v>673</v>
      </c>
      <c r="J14" s="197">
        <v>18</v>
      </c>
      <c r="K14" s="206">
        <f t="shared" si="0"/>
        <v>181.79999999999998</v>
      </c>
      <c r="L14" s="206">
        <f t="shared" si="1"/>
        <v>75.600000000000009</v>
      </c>
      <c r="M14" s="206">
        <f t="shared" si="2"/>
        <v>15.12</v>
      </c>
    </row>
    <row r="15" spans="1:14" ht="37.5" x14ac:dyDescent="0.3">
      <c r="A15" s="2"/>
      <c r="B15" s="260"/>
      <c r="C15" s="263"/>
      <c r="D15" s="257"/>
      <c r="E15" s="264"/>
      <c r="F15" s="264"/>
      <c r="G15" s="264"/>
      <c r="H15" s="208" t="s">
        <v>670</v>
      </c>
      <c r="I15" s="31" t="s">
        <v>671</v>
      </c>
      <c r="J15" s="207">
        <v>30</v>
      </c>
      <c r="K15" s="206">
        <f t="shared" si="0"/>
        <v>303</v>
      </c>
      <c r="L15" s="206">
        <f t="shared" si="1"/>
        <v>126</v>
      </c>
      <c r="M15" s="206">
        <f t="shared" si="2"/>
        <v>25.2</v>
      </c>
    </row>
    <row r="16" spans="1:14" ht="18.75" x14ac:dyDescent="0.3">
      <c r="A16" s="2"/>
      <c r="B16" s="256" t="s">
        <v>31</v>
      </c>
      <c r="C16" s="258" t="s">
        <v>712</v>
      </c>
      <c r="D16" s="256">
        <f t="shared" ref="D16:D22" si="11">J16+J17</f>
        <v>50</v>
      </c>
      <c r="E16" s="253">
        <f t="shared" ref="E16" si="12">D16*$M$3</f>
        <v>505</v>
      </c>
      <c r="F16" s="253">
        <f t="shared" ref="F16" si="13">D16*$M$4</f>
        <v>210</v>
      </c>
      <c r="G16" s="253">
        <f t="shared" ref="G16" si="14">D16*$M$5</f>
        <v>42</v>
      </c>
      <c r="H16" s="199" t="s">
        <v>656</v>
      </c>
      <c r="I16" s="31" t="s">
        <v>657</v>
      </c>
      <c r="J16" s="197">
        <v>20</v>
      </c>
      <c r="K16" s="206">
        <f t="shared" si="0"/>
        <v>202</v>
      </c>
      <c r="L16" s="206">
        <f t="shared" si="1"/>
        <v>84</v>
      </c>
      <c r="M16" s="206">
        <f t="shared" si="2"/>
        <v>16.8</v>
      </c>
    </row>
    <row r="17" spans="1:14" ht="54" customHeight="1" x14ac:dyDescent="0.3">
      <c r="A17" s="2"/>
      <c r="B17" s="257"/>
      <c r="C17" s="259"/>
      <c r="D17" s="257"/>
      <c r="E17" s="254"/>
      <c r="F17" s="254"/>
      <c r="G17" s="254"/>
      <c r="H17" s="205" t="s">
        <v>659</v>
      </c>
      <c r="I17" s="31" t="s">
        <v>660</v>
      </c>
      <c r="J17" s="204">
        <v>30</v>
      </c>
      <c r="K17" s="206">
        <f t="shared" si="0"/>
        <v>303</v>
      </c>
      <c r="L17" s="206">
        <f t="shared" si="1"/>
        <v>126</v>
      </c>
      <c r="M17" s="206">
        <f t="shared" si="2"/>
        <v>25.2</v>
      </c>
    </row>
    <row r="18" spans="1:14" ht="37.5" x14ac:dyDescent="0.3">
      <c r="A18" s="2"/>
      <c r="B18" s="256" t="s">
        <v>38</v>
      </c>
      <c r="C18" s="261" t="s">
        <v>713</v>
      </c>
      <c r="D18" s="256">
        <f t="shared" si="11"/>
        <v>90</v>
      </c>
      <c r="E18" s="253">
        <f t="shared" ref="E18" si="15">D18*$M$3</f>
        <v>909</v>
      </c>
      <c r="F18" s="253">
        <f t="shared" ref="F18" si="16">D18*$M$4</f>
        <v>378</v>
      </c>
      <c r="G18" s="253">
        <f t="shared" ref="G18" si="17">D18*$M$5</f>
        <v>75.599999999999994</v>
      </c>
      <c r="H18" s="199" t="s">
        <v>651</v>
      </c>
      <c r="I18" s="31" t="s">
        <v>652</v>
      </c>
      <c r="J18" s="197">
        <v>40</v>
      </c>
      <c r="K18" s="206">
        <f t="shared" si="0"/>
        <v>404</v>
      </c>
      <c r="L18" s="206">
        <f t="shared" si="1"/>
        <v>168</v>
      </c>
      <c r="M18" s="206">
        <f t="shared" si="2"/>
        <v>33.6</v>
      </c>
    </row>
    <row r="19" spans="1:14" ht="37.5" x14ac:dyDescent="0.3">
      <c r="A19" s="2"/>
      <c r="B19" s="257"/>
      <c r="C19" s="265"/>
      <c r="D19" s="257"/>
      <c r="E19" s="254"/>
      <c r="F19" s="254"/>
      <c r="G19" s="254"/>
      <c r="H19" s="199" t="s">
        <v>665</v>
      </c>
      <c r="I19" s="31" t="s">
        <v>666</v>
      </c>
      <c r="J19" s="197">
        <v>50</v>
      </c>
      <c r="K19" s="206">
        <f t="shared" si="0"/>
        <v>505</v>
      </c>
      <c r="L19" s="206">
        <f t="shared" si="1"/>
        <v>210</v>
      </c>
      <c r="M19" s="206">
        <f t="shared" si="2"/>
        <v>42</v>
      </c>
    </row>
    <row r="20" spans="1:14" ht="44.25" customHeight="1" x14ac:dyDescent="0.3">
      <c r="A20" s="2"/>
      <c r="B20" s="256" t="s">
        <v>91</v>
      </c>
      <c r="C20" s="258" t="s">
        <v>714</v>
      </c>
      <c r="D20" s="256">
        <f t="shared" si="11"/>
        <v>105</v>
      </c>
      <c r="E20" s="253">
        <f t="shared" ref="E20" si="18">D20*$M$3</f>
        <v>1060.5</v>
      </c>
      <c r="F20" s="253">
        <f t="shared" ref="F20" si="19">D20*$M$4</f>
        <v>441</v>
      </c>
      <c r="G20" s="253">
        <f t="shared" ref="G20" si="20">D20*$M$5</f>
        <v>88.2</v>
      </c>
      <c r="H20" s="201" t="s">
        <v>667</v>
      </c>
      <c r="I20" s="31" t="s">
        <v>668</v>
      </c>
      <c r="J20" s="200">
        <v>55</v>
      </c>
      <c r="K20" s="206">
        <f t="shared" si="0"/>
        <v>555.5</v>
      </c>
      <c r="L20" s="206">
        <f t="shared" si="1"/>
        <v>231</v>
      </c>
      <c r="M20" s="206">
        <f t="shared" si="2"/>
        <v>46.199999999999996</v>
      </c>
    </row>
    <row r="21" spans="1:14" ht="49.5" customHeight="1" x14ac:dyDescent="0.3">
      <c r="A21" s="2"/>
      <c r="B21" s="257"/>
      <c r="C21" s="259"/>
      <c r="D21" s="257"/>
      <c r="E21" s="254"/>
      <c r="F21" s="254"/>
      <c r="G21" s="254"/>
      <c r="H21" s="201" t="s">
        <v>669</v>
      </c>
      <c r="I21" s="31" t="s">
        <v>701</v>
      </c>
      <c r="J21" s="200">
        <v>50</v>
      </c>
      <c r="K21" s="206">
        <f t="shared" si="0"/>
        <v>505</v>
      </c>
      <c r="L21" s="206">
        <f t="shared" si="1"/>
        <v>210</v>
      </c>
      <c r="M21" s="206">
        <f t="shared" si="2"/>
        <v>42</v>
      </c>
    </row>
    <row r="22" spans="1:14" ht="37.5" x14ac:dyDescent="0.3">
      <c r="A22" s="2"/>
      <c r="B22" s="256" t="s">
        <v>239</v>
      </c>
      <c r="C22" s="258" t="s">
        <v>699</v>
      </c>
      <c r="D22" s="256">
        <f t="shared" si="11"/>
        <v>80</v>
      </c>
      <c r="E22" s="253">
        <f t="shared" ref="E22" si="21">D22*$M$3</f>
        <v>808</v>
      </c>
      <c r="F22" s="253">
        <f t="shared" ref="F22" si="22">D22*$M$4</f>
        <v>336</v>
      </c>
      <c r="G22" s="253">
        <f t="shared" ref="G22" si="23">D22*$M$5</f>
        <v>67.2</v>
      </c>
      <c r="H22" s="199" t="s">
        <v>661</v>
      </c>
      <c r="I22" s="31" t="s">
        <v>662</v>
      </c>
      <c r="J22" s="197">
        <v>30</v>
      </c>
      <c r="K22" s="206">
        <f t="shared" si="0"/>
        <v>303</v>
      </c>
      <c r="L22" s="206">
        <f t="shared" si="1"/>
        <v>126</v>
      </c>
      <c r="M22" s="206">
        <f t="shared" si="2"/>
        <v>25.2</v>
      </c>
    </row>
    <row r="23" spans="1:14" ht="58.5" customHeight="1" x14ac:dyDescent="0.3">
      <c r="A23" s="2"/>
      <c r="B23" s="257"/>
      <c r="C23" s="259"/>
      <c r="D23" s="257"/>
      <c r="E23" s="254"/>
      <c r="F23" s="254"/>
      <c r="G23" s="254"/>
      <c r="H23" s="199" t="s">
        <v>663</v>
      </c>
      <c r="I23" s="31" t="s">
        <v>664</v>
      </c>
      <c r="J23" s="197">
        <v>50</v>
      </c>
      <c r="K23" s="206">
        <f t="shared" si="0"/>
        <v>505</v>
      </c>
      <c r="L23" s="206">
        <f t="shared" si="1"/>
        <v>210</v>
      </c>
      <c r="M23" s="206">
        <f t="shared" si="2"/>
        <v>42</v>
      </c>
    </row>
    <row r="24" spans="1:14" ht="57" customHeight="1" x14ac:dyDescent="0.3">
      <c r="A24" s="2"/>
      <c r="B24" s="221" t="s">
        <v>240</v>
      </c>
      <c r="C24" s="229" t="s">
        <v>722</v>
      </c>
      <c r="D24" s="221">
        <v>40</v>
      </c>
      <c r="E24" s="222">
        <f>D24*$M$3</f>
        <v>404</v>
      </c>
      <c r="F24" s="222">
        <f>D24*$M$4</f>
        <v>168</v>
      </c>
      <c r="G24" s="222">
        <f>D24*$M$5</f>
        <v>33.6</v>
      </c>
      <c r="H24" s="225" t="s">
        <v>655</v>
      </c>
      <c r="I24" s="31" t="s">
        <v>358</v>
      </c>
      <c r="J24" s="224">
        <v>40</v>
      </c>
      <c r="K24" s="223">
        <f t="shared" si="0"/>
        <v>404</v>
      </c>
      <c r="L24" s="223">
        <f t="shared" si="1"/>
        <v>168</v>
      </c>
      <c r="M24" s="223">
        <f t="shared" si="2"/>
        <v>33.6</v>
      </c>
    </row>
    <row r="25" spans="1:14" ht="76.5" customHeight="1" x14ac:dyDescent="0.3">
      <c r="A25" s="2"/>
      <c r="B25" s="228" t="s">
        <v>310</v>
      </c>
      <c r="C25" s="229" t="s">
        <v>724</v>
      </c>
      <c r="D25" s="228">
        <v>25</v>
      </c>
      <c r="E25" s="227">
        <f t="shared" ref="E25" si="24">D25*$M$3</f>
        <v>252.5</v>
      </c>
      <c r="F25" s="227">
        <f t="shared" ref="F25" si="25">D25*$M$4</f>
        <v>105</v>
      </c>
      <c r="G25" s="227">
        <f t="shared" ref="G25" si="26">D25*$M$5</f>
        <v>21</v>
      </c>
      <c r="H25" s="231" t="s">
        <v>335</v>
      </c>
      <c r="I25" s="230" t="s">
        <v>336</v>
      </c>
      <c r="J25" s="228">
        <v>25</v>
      </c>
      <c r="K25" s="227">
        <f>J25*$M$3</f>
        <v>252.5</v>
      </c>
      <c r="L25" s="227">
        <f>J25*$M$4</f>
        <v>105</v>
      </c>
      <c r="M25" s="227">
        <f>J25*$M$5</f>
        <v>21</v>
      </c>
    </row>
    <row r="26" spans="1:14" ht="18.75" x14ac:dyDescent="0.3">
      <c r="A26" s="2"/>
      <c r="B26" s="2"/>
      <c r="C26" s="2"/>
      <c r="D26" s="126"/>
      <c r="E26" s="10"/>
      <c r="F26" s="10"/>
      <c r="G26" s="10"/>
      <c r="H26" s="126"/>
      <c r="I26" s="79"/>
      <c r="J26" s="40"/>
      <c r="K26" s="42"/>
      <c r="L26" s="42"/>
      <c r="M26" s="42"/>
    </row>
    <row r="27" spans="1:14" s="14" customFormat="1" ht="18.75" x14ac:dyDescent="0.3">
      <c r="A27" s="6"/>
      <c r="B27" s="6"/>
      <c r="C27" s="6" t="s">
        <v>35</v>
      </c>
      <c r="D27" s="21">
        <f>SUM(D9:D25)</f>
        <v>583</v>
      </c>
      <c r="E27" s="22">
        <f>SUM(E10:E25)</f>
        <v>5888.3</v>
      </c>
      <c r="F27" s="22">
        <f>SUM(F10:F25)</f>
        <v>2448.6</v>
      </c>
      <c r="G27" s="22">
        <f>SUM(G10:G25)</f>
        <v>489.72</v>
      </c>
      <c r="H27" s="266"/>
      <c r="I27" s="267"/>
      <c r="J27" s="23">
        <f>SUM(J9:J26)</f>
        <v>583</v>
      </c>
      <c r="K27" s="46">
        <f>SUM(K10:K25)</f>
        <v>5888.3</v>
      </c>
      <c r="L27" s="46">
        <f>SUM(L10:L25)</f>
        <v>2448.6</v>
      </c>
      <c r="M27" s="46">
        <f>SUM(M10:M25)</f>
        <v>489.71999999999997</v>
      </c>
    </row>
    <row r="28" spans="1:14" s="14" customFormat="1" ht="18.75" x14ac:dyDescent="0.3">
      <c r="A28" s="6"/>
      <c r="B28" s="6"/>
      <c r="C28" s="6"/>
      <c r="D28" s="21"/>
      <c r="E28" s="22"/>
      <c r="F28" s="22"/>
      <c r="G28" s="22"/>
      <c r="H28" s="266"/>
      <c r="I28" s="267"/>
      <c r="J28" s="23"/>
      <c r="K28" s="46"/>
      <c r="L28" s="46"/>
      <c r="M28" s="46"/>
    </row>
    <row r="29" spans="1:14" s="14" customFormat="1" ht="18.75" x14ac:dyDescent="0.3">
      <c r="A29" s="4" t="s">
        <v>650</v>
      </c>
      <c r="B29" s="4"/>
      <c r="C29" s="11"/>
      <c r="D29" s="4"/>
      <c r="E29" s="4"/>
      <c r="F29" s="4"/>
      <c r="G29" s="4"/>
      <c r="H29" s="4"/>
      <c r="I29" s="4"/>
      <c r="J29" s="4"/>
      <c r="K29" s="25"/>
      <c r="L29" s="25"/>
    </row>
    <row r="30" spans="1:14" ht="18.75" x14ac:dyDescent="0.3">
      <c r="B30" s="2" t="s">
        <v>611</v>
      </c>
      <c r="C30" s="2"/>
      <c r="D30" s="2"/>
      <c r="E30" s="126"/>
      <c r="F30" s="2"/>
      <c r="G30" s="2"/>
      <c r="H30" s="2"/>
      <c r="I30" s="126"/>
      <c r="J30" s="75"/>
      <c r="K30" s="126"/>
      <c r="L30" s="4"/>
      <c r="M30" s="4"/>
      <c r="N30" s="4"/>
    </row>
  </sheetData>
  <mergeCells count="47">
    <mergeCell ref="H27:H28"/>
    <mergeCell ref="I27:I28"/>
    <mergeCell ref="B10:B11"/>
    <mergeCell ref="C10:C11"/>
    <mergeCell ref="D10:D11"/>
    <mergeCell ref="E10:E11"/>
    <mergeCell ref="F10:F11"/>
    <mergeCell ref="B20:B21"/>
    <mergeCell ref="C20:C21"/>
    <mergeCell ref="D20:D21"/>
    <mergeCell ref="F20:F21"/>
    <mergeCell ref="G20:G21"/>
    <mergeCell ref="E20:E21"/>
    <mergeCell ref="B12:B13"/>
    <mergeCell ref="C12:C13"/>
    <mergeCell ref="D12:D13"/>
    <mergeCell ref="E12:E13"/>
    <mergeCell ref="F12:F13"/>
    <mergeCell ref="E14:E15"/>
    <mergeCell ref="F14:F15"/>
    <mergeCell ref="J3:L3"/>
    <mergeCell ref="J4:L4"/>
    <mergeCell ref="J5:L5"/>
    <mergeCell ref="G12:G13"/>
    <mergeCell ref="G14:G15"/>
    <mergeCell ref="G10:G11"/>
    <mergeCell ref="B18:B19"/>
    <mergeCell ref="C18:C19"/>
    <mergeCell ref="D18:D19"/>
    <mergeCell ref="E18:E19"/>
    <mergeCell ref="F18:F19"/>
    <mergeCell ref="B14:B15"/>
    <mergeCell ref="C14:C15"/>
    <mergeCell ref="D14:D15"/>
    <mergeCell ref="G22:G23"/>
    <mergeCell ref="B22:B23"/>
    <mergeCell ref="C22:C23"/>
    <mergeCell ref="D22:D23"/>
    <mergeCell ref="E22:E23"/>
    <mergeCell ref="F22:F23"/>
    <mergeCell ref="G18:G19"/>
    <mergeCell ref="B16:B17"/>
    <mergeCell ref="C16:C17"/>
    <mergeCell ref="D16:D17"/>
    <mergeCell ref="E16:E17"/>
    <mergeCell ref="F16:F17"/>
    <mergeCell ref="G16:G17"/>
  </mergeCells>
  <pageMargins left="0.16" right="0.25" top="0.35" bottom="0.64" header="0.3" footer="0.2"/>
  <pageSetup paperSize="9" scale="55" orientation="landscape" r:id="rId1"/>
  <headerFooter>
    <oddHeader xml:space="preserve">&amp;R&amp;U&amp;K00B0F0 2019 VERSION 7 (30/8/2019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22"/>
  <sheetViews>
    <sheetView showGridLines="0" view="pageLayout" zoomScale="50" zoomScaleNormal="100" zoomScaleSheetLayoutView="85" zoomScalePageLayoutView="50" workbookViewId="0">
      <selection activeCell="K11" sqref="K11"/>
    </sheetView>
  </sheetViews>
  <sheetFormatPr defaultRowHeight="15" x14ac:dyDescent="0.25"/>
  <cols>
    <col min="1" max="1" width="3.28515625" customWidth="1"/>
    <col min="2" max="2" width="24.85546875" customWidth="1"/>
    <col min="3" max="3" width="19.42578125" customWidth="1"/>
    <col min="4" max="4" width="10.5703125" style="26" customWidth="1"/>
    <col min="5" max="5" width="15.85546875" customWidth="1"/>
    <col min="6" max="6" width="32" customWidth="1"/>
    <col min="7" max="7" width="14.42578125" style="26" bestFit="1" customWidth="1"/>
    <col min="8" max="8" width="35.140625" style="26" customWidth="1"/>
    <col min="9" max="9" width="10.5703125" customWidth="1"/>
    <col min="10" max="10" width="16.140625" bestFit="1" customWidth="1"/>
    <col min="11" max="11" width="16.42578125" customWidth="1"/>
  </cols>
  <sheetData>
    <row r="1" spans="1:12" ht="18.75" x14ac:dyDescent="0.3">
      <c r="A1" s="29" t="s">
        <v>708</v>
      </c>
      <c r="B1" s="2"/>
      <c r="C1" s="2"/>
      <c r="D1" s="9"/>
      <c r="E1" s="2"/>
      <c r="F1" s="2"/>
      <c r="G1" s="9"/>
      <c r="H1" s="126"/>
      <c r="I1" s="4"/>
      <c r="J1" s="4"/>
      <c r="K1" s="4"/>
      <c r="L1" s="5"/>
    </row>
    <row r="2" spans="1:12" ht="18.75" x14ac:dyDescent="0.3">
      <c r="A2" s="6"/>
      <c r="B2" s="2" t="s">
        <v>547</v>
      </c>
      <c r="C2" s="7">
        <v>540</v>
      </c>
      <c r="D2" s="9"/>
      <c r="E2" s="2"/>
      <c r="F2" s="2"/>
      <c r="G2" s="9"/>
      <c r="H2" s="9"/>
      <c r="I2" s="4"/>
      <c r="J2" s="4"/>
      <c r="K2" s="4"/>
      <c r="L2" s="5"/>
    </row>
    <row r="3" spans="1:12" ht="18.75" x14ac:dyDescent="0.3">
      <c r="A3" s="2"/>
      <c r="B3" s="2" t="s">
        <v>1</v>
      </c>
      <c r="C3" s="7">
        <v>540</v>
      </c>
      <c r="D3" s="7" t="s">
        <v>555</v>
      </c>
      <c r="E3" s="2"/>
      <c r="F3" s="8"/>
      <c r="G3" s="8">
        <f>C3*K3</f>
        <v>6669</v>
      </c>
      <c r="H3" s="255" t="s">
        <v>3</v>
      </c>
      <c r="I3" s="255"/>
      <c r="J3" s="255"/>
      <c r="K3" s="10">
        <v>12.35</v>
      </c>
      <c r="L3" s="5"/>
    </row>
    <row r="4" spans="1:12" ht="18.75" x14ac:dyDescent="0.3">
      <c r="A4" s="2"/>
      <c r="B4" s="2" t="s">
        <v>4</v>
      </c>
      <c r="C4" s="7">
        <v>5</v>
      </c>
      <c r="D4" s="7" t="s">
        <v>556</v>
      </c>
      <c r="E4" s="2"/>
      <c r="F4" s="8"/>
      <c r="G4" s="8">
        <f>C3*K4</f>
        <v>5238</v>
      </c>
      <c r="H4" s="255" t="s">
        <v>548</v>
      </c>
      <c r="I4" s="255"/>
      <c r="J4" s="255"/>
      <c r="K4" s="10">
        <v>9.6999999999999993</v>
      </c>
      <c r="L4" s="5"/>
    </row>
    <row r="5" spans="1:12" ht="18.75" x14ac:dyDescent="0.3">
      <c r="A5" s="2"/>
      <c r="B5" s="2" t="s">
        <v>7</v>
      </c>
      <c r="C5" s="7">
        <v>9</v>
      </c>
      <c r="D5" s="7" t="s">
        <v>557</v>
      </c>
      <c r="E5" s="2"/>
      <c r="F5" s="12"/>
      <c r="G5" s="12" t="s">
        <v>9</v>
      </c>
      <c r="H5" s="255" t="s">
        <v>549</v>
      </c>
      <c r="I5" s="255"/>
      <c r="J5" s="255"/>
      <c r="K5" s="10" t="s">
        <v>9</v>
      </c>
      <c r="L5" s="5"/>
    </row>
    <row r="6" spans="1:12" ht="18.75" x14ac:dyDescent="0.3">
      <c r="A6" s="2"/>
      <c r="B6" s="2"/>
      <c r="C6" s="2"/>
      <c r="D6" s="9"/>
      <c r="E6" s="2"/>
      <c r="F6" s="2"/>
      <c r="G6" s="9"/>
      <c r="H6" s="9"/>
      <c r="I6" s="4"/>
      <c r="J6" s="4"/>
      <c r="K6" s="4"/>
      <c r="L6" s="5"/>
    </row>
    <row r="7" spans="1:12" ht="18.75" x14ac:dyDescent="0.3">
      <c r="A7" s="2"/>
      <c r="B7" s="2"/>
      <c r="C7" s="2"/>
      <c r="D7" s="9"/>
      <c r="E7" s="2"/>
      <c r="F7" s="2"/>
      <c r="G7" s="9"/>
      <c r="H7" s="9"/>
      <c r="I7" s="4"/>
      <c r="J7" s="4"/>
      <c r="K7" s="4"/>
      <c r="L7" s="5"/>
    </row>
    <row r="8" spans="1:12" ht="18.75" x14ac:dyDescent="0.3">
      <c r="A8" s="2"/>
      <c r="B8" s="2"/>
      <c r="C8" s="2"/>
      <c r="D8" s="9"/>
      <c r="E8" s="2"/>
      <c r="F8" s="2"/>
      <c r="G8" s="9"/>
      <c r="H8" s="9"/>
      <c r="I8" s="4"/>
      <c r="J8" s="4"/>
      <c r="K8" s="4"/>
      <c r="L8" s="5"/>
    </row>
    <row r="9" spans="1:12" s="14" customFormat="1" ht="56.25" x14ac:dyDescent="0.3">
      <c r="A9" s="6"/>
      <c r="B9" s="62" t="s">
        <v>11</v>
      </c>
      <c r="C9" s="63" t="s">
        <v>12</v>
      </c>
      <c r="D9" s="55" t="s">
        <v>1</v>
      </c>
      <c r="E9" s="62" t="s">
        <v>13</v>
      </c>
      <c r="F9" s="62" t="s">
        <v>550</v>
      </c>
      <c r="G9" s="62" t="s">
        <v>15</v>
      </c>
      <c r="H9" s="62" t="s">
        <v>16</v>
      </c>
      <c r="I9" s="55" t="s">
        <v>1</v>
      </c>
      <c r="J9" s="62" t="s">
        <v>13</v>
      </c>
      <c r="K9" s="62" t="s">
        <v>550</v>
      </c>
      <c r="L9" s="13"/>
    </row>
    <row r="10" spans="1:12" ht="37.5" x14ac:dyDescent="0.3">
      <c r="A10" s="2"/>
      <c r="B10" s="256" t="s">
        <v>17</v>
      </c>
      <c r="C10" s="261" t="s">
        <v>114</v>
      </c>
      <c r="D10" s="256">
        <v>120</v>
      </c>
      <c r="E10" s="253">
        <f>D10*K3</f>
        <v>1482</v>
      </c>
      <c r="F10" s="253">
        <f>D10*K4</f>
        <v>1164</v>
      </c>
      <c r="G10" s="15" t="s">
        <v>118</v>
      </c>
      <c r="H10" s="112" t="s">
        <v>641</v>
      </c>
      <c r="I10" s="15">
        <v>60</v>
      </c>
      <c r="J10" s="17">
        <f>I10*K3</f>
        <v>741</v>
      </c>
      <c r="K10" s="17">
        <f>I10*K4</f>
        <v>582</v>
      </c>
      <c r="L10" s="5"/>
    </row>
    <row r="11" spans="1:12" ht="18.75" x14ac:dyDescent="0.3">
      <c r="A11" s="2"/>
      <c r="B11" s="257"/>
      <c r="C11" s="265"/>
      <c r="D11" s="257"/>
      <c r="E11" s="254"/>
      <c r="F11" s="254"/>
      <c r="G11" s="15" t="s">
        <v>93</v>
      </c>
      <c r="H11" s="112" t="s">
        <v>119</v>
      </c>
      <c r="I11" s="15">
        <v>60</v>
      </c>
      <c r="J11" s="17">
        <f>I11*K3</f>
        <v>741</v>
      </c>
      <c r="K11" s="17">
        <f>I11*K4</f>
        <v>582</v>
      </c>
      <c r="L11" s="5"/>
    </row>
    <row r="12" spans="1:12" ht="37.5" x14ac:dyDescent="0.3">
      <c r="A12" s="2"/>
      <c r="B12" s="256" t="s">
        <v>21</v>
      </c>
      <c r="C12" s="261" t="s">
        <v>115</v>
      </c>
      <c r="D12" s="256">
        <v>120</v>
      </c>
      <c r="E12" s="253">
        <f>D12*K3</f>
        <v>1482</v>
      </c>
      <c r="F12" s="253">
        <f>D12*K4</f>
        <v>1164</v>
      </c>
      <c r="G12" s="15" t="s">
        <v>120</v>
      </c>
      <c r="H12" s="112" t="s">
        <v>121</v>
      </c>
      <c r="I12" s="15">
        <v>60</v>
      </c>
      <c r="J12" s="17">
        <f>I12*K3</f>
        <v>741</v>
      </c>
      <c r="K12" s="17">
        <f>I12*K4</f>
        <v>582</v>
      </c>
      <c r="L12" s="5"/>
    </row>
    <row r="13" spans="1:12" ht="56.25" x14ac:dyDescent="0.3">
      <c r="A13" s="2"/>
      <c r="B13" s="260"/>
      <c r="C13" s="262"/>
      <c r="D13" s="260"/>
      <c r="E13" s="264"/>
      <c r="F13" s="264"/>
      <c r="G13" s="15" t="s">
        <v>72</v>
      </c>
      <c r="H13" s="112" t="s">
        <v>73</v>
      </c>
      <c r="I13" s="15">
        <v>60</v>
      </c>
      <c r="J13" s="17">
        <f>I13*K3</f>
        <v>741</v>
      </c>
      <c r="K13" s="17">
        <f>I13*K4</f>
        <v>582</v>
      </c>
      <c r="L13" s="5"/>
    </row>
    <row r="14" spans="1:12" ht="18.75" customHeight="1" x14ac:dyDescent="0.3">
      <c r="A14" s="2"/>
      <c r="B14" s="256" t="s">
        <v>25</v>
      </c>
      <c r="C14" s="261" t="s">
        <v>116</v>
      </c>
      <c r="D14" s="256">
        <v>130</v>
      </c>
      <c r="E14" s="253">
        <f>D14*K3</f>
        <v>1605.5</v>
      </c>
      <c r="F14" s="253">
        <f>D14*K4</f>
        <v>1261</v>
      </c>
      <c r="G14" s="15" t="s">
        <v>700</v>
      </c>
      <c r="H14" s="112" t="s">
        <v>122</v>
      </c>
      <c r="I14" s="15">
        <v>80</v>
      </c>
      <c r="J14" s="20">
        <f>I14*K3</f>
        <v>988</v>
      </c>
      <c r="K14" s="20">
        <f>I14*K4</f>
        <v>776</v>
      </c>
      <c r="L14" s="5"/>
    </row>
    <row r="15" spans="1:12" ht="75" x14ac:dyDescent="0.3">
      <c r="A15" s="2"/>
      <c r="B15" s="260"/>
      <c r="C15" s="262"/>
      <c r="D15" s="260"/>
      <c r="E15" s="264"/>
      <c r="F15" s="264"/>
      <c r="G15" s="15" t="s">
        <v>123</v>
      </c>
      <c r="H15" s="112" t="s">
        <v>124</v>
      </c>
      <c r="I15" s="15">
        <v>50</v>
      </c>
      <c r="J15" s="17">
        <f>I15*K3</f>
        <v>617.5</v>
      </c>
      <c r="K15" s="17">
        <f>I15*K4</f>
        <v>484.99999999999994</v>
      </c>
      <c r="L15" s="5"/>
    </row>
    <row r="16" spans="1:12" ht="56.25" x14ac:dyDescent="0.3">
      <c r="A16" s="2"/>
      <c r="B16" s="256" t="s">
        <v>31</v>
      </c>
      <c r="C16" s="261" t="s">
        <v>117</v>
      </c>
      <c r="D16" s="256">
        <v>110</v>
      </c>
      <c r="E16" s="253">
        <f>D16*K3</f>
        <v>1358.5</v>
      </c>
      <c r="F16" s="253">
        <f>D16*K4</f>
        <v>1067</v>
      </c>
      <c r="G16" s="15" t="s">
        <v>125</v>
      </c>
      <c r="H16" s="112" t="s">
        <v>642</v>
      </c>
      <c r="I16" s="15">
        <v>60</v>
      </c>
      <c r="J16" s="17">
        <f>I16*K3</f>
        <v>741</v>
      </c>
      <c r="K16" s="17">
        <f>I16*K4</f>
        <v>582</v>
      </c>
      <c r="L16" s="5"/>
    </row>
    <row r="17" spans="1:12" ht="37.5" x14ac:dyDescent="0.3">
      <c r="A17" s="2"/>
      <c r="B17" s="257"/>
      <c r="C17" s="265"/>
      <c r="D17" s="257"/>
      <c r="E17" s="254"/>
      <c r="F17" s="254"/>
      <c r="G17" s="15" t="s">
        <v>98</v>
      </c>
      <c r="H17" s="112" t="s">
        <v>99</v>
      </c>
      <c r="I17" s="15">
        <v>50</v>
      </c>
      <c r="J17" s="17">
        <f>I17*K3</f>
        <v>617.5</v>
      </c>
      <c r="K17" s="17">
        <f>I17*K4</f>
        <v>484.99999999999994</v>
      </c>
      <c r="L17" s="5"/>
    </row>
    <row r="18" spans="1:12" ht="37.5" x14ac:dyDescent="0.3">
      <c r="A18" s="2"/>
      <c r="B18" s="15" t="s">
        <v>38</v>
      </c>
      <c r="C18" s="31" t="s">
        <v>76</v>
      </c>
      <c r="D18" s="15">
        <v>60</v>
      </c>
      <c r="E18" s="17">
        <f>D18*K3</f>
        <v>741</v>
      </c>
      <c r="F18" s="17">
        <f>D18*K4</f>
        <v>582</v>
      </c>
      <c r="G18" s="15" t="s">
        <v>74</v>
      </c>
      <c r="H18" s="44" t="s">
        <v>76</v>
      </c>
      <c r="I18" s="15">
        <v>60</v>
      </c>
      <c r="J18" s="17">
        <f>I18*K3</f>
        <v>741</v>
      </c>
      <c r="K18" s="17">
        <f>I18*K4</f>
        <v>582</v>
      </c>
      <c r="L18" s="5"/>
    </row>
    <row r="19" spans="1:12" ht="18.75" x14ac:dyDescent="0.3">
      <c r="A19" s="2"/>
      <c r="B19" s="2"/>
      <c r="C19" s="2"/>
      <c r="D19" s="9"/>
      <c r="E19" s="10"/>
      <c r="F19" s="10"/>
      <c r="G19" s="9"/>
      <c r="H19" s="10"/>
      <c r="I19" s="4"/>
      <c r="J19" s="4"/>
      <c r="K19" s="4"/>
      <c r="L19" s="5"/>
    </row>
    <row r="20" spans="1:12" s="14" customFormat="1" ht="18.75" x14ac:dyDescent="0.3">
      <c r="A20" s="6"/>
      <c r="B20" s="6"/>
      <c r="C20" s="6" t="s">
        <v>35</v>
      </c>
      <c r="D20" s="21">
        <f>SUM(D10:D18)</f>
        <v>540</v>
      </c>
      <c r="E20" s="22">
        <f>SUM(E10:E18)</f>
        <v>6669</v>
      </c>
      <c r="F20" s="22">
        <f>SUM(F10:F18)</f>
        <v>5238</v>
      </c>
      <c r="G20" s="21"/>
      <c r="H20" s="22"/>
      <c r="I20" s="23">
        <f>SUM(I10:I18)</f>
        <v>540</v>
      </c>
      <c r="J20" s="24">
        <f>SUM(J10:J18)</f>
        <v>6669</v>
      </c>
      <c r="K20" s="24">
        <f>SUM(K10:K18)</f>
        <v>5238</v>
      </c>
      <c r="L20" s="13"/>
    </row>
    <row r="21" spans="1:12" s="14" customFormat="1" ht="18.75" x14ac:dyDescent="0.3">
      <c r="A21" s="6"/>
      <c r="B21" s="6"/>
      <c r="C21" s="6"/>
      <c r="D21" s="21"/>
      <c r="E21" s="21"/>
      <c r="F21" s="22"/>
      <c r="G21" s="22"/>
      <c r="H21" s="22"/>
      <c r="I21" s="25"/>
      <c r="J21" s="25"/>
      <c r="K21" s="25"/>
      <c r="L21" s="13"/>
    </row>
    <row r="22" spans="1:12" ht="18.75" x14ac:dyDescent="0.3">
      <c r="A22" s="2" t="s">
        <v>551</v>
      </c>
      <c r="B22" s="2"/>
      <c r="C22" s="2"/>
      <c r="D22" s="9"/>
      <c r="E22" s="2"/>
      <c r="F22" s="2"/>
      <c r="G22" s="9"/>
      <c r="H22" s="9"/>
      <c r="I22" s="9"/>
      <c r="J22" s="4"/>
      <c r="K22" s="4"/>
      <c r="L22" s="5"/>
    </row>
  </sheetData>
  <mergeCells count="23">
    <mergeCell ref="H3:J3"/>
    <mergeCell ref="H4:J4"/>
    <mergeCell ref="H5:J5"/>
    <mergeCell ref="B10:B11"/>
    <mergeCell ref="C10:C11"/>
    <mergeCell ref="D10:D11"/>
    <mergeCell ref="E10:E11"/>
    <mergeCell ref="F10:F11"/>
    <mergeCell ref="B14:B15"/>
    <mergeCell ref="C14:C15"/>
    <mergeCell ref="D14:D15"/>
    <mergeCell ref="E14:E15"/>
    <mergeCell ref="F14:F15"/>
    <mergeCell ref="B12:B13"/>
    <mergeCell ref="C12:C13"/>
    <mergeCell ref="D12:D13"/>
    <mergeCell ref="E12:E13"/>
    <mergeCell ref="F12:F13"/>
    <mergeCell ref="B16:B17"/>
    <mergeCell ref="C16:C17"/>
    <mergeCell ref="D16:D17"/>
    <mergeCell ref="E16:E17"/>
    <mergeCell ref="F16:F17"/>
  </mergeCells>
  <pageMargins left="0.16" right="0.25" top="0.35" bottom="0.64" header="0.3" footer="0.2"/>
  <pageSetup paperSize="9" scale="57" orientation="landscape" r:id="rId1"/>
  <headerFooter>
    <oddHeader xml:space="preserve">&amp;R&amp;U&amp;K00B0F0 2019 VERSION 7 (30/8/2019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21"/>
  <sheetViews>
    <sheetView showGridLines="0" view="pageLayout" zoomScale="70" zoomScaleNormal="60" zoomScalePageLayoutView="70" workbookViewId="0">
      <selection activeCell="N11" sqref="N11"/>
    </sheetView>
  </sheetViews>
  <sheetFormatPr defaultRowHeight="15" x14ac:dyDescent="0.25"/>
  <cols>
    <col min="1" max="1" width="3.28515625" customWidth="1"/>
    <col min="2" max="2" width="24.85546875" customWidth="1"/>
    <col min="3" max="3" width="19.42578125" customWidth="1"/>
    <col min="4" max="4" width="10.28515625" style="26" customWidth="1"/>
    <col min="5" max="5" width="15.85546875" customWidth="1"/>
    <col min="6" max="6" width="31.7109375" customWidth="1"/>
    <col min="7" max="7" width="14.42578125" style="26" bestFit="1" customWidth="1"/>
    <col min="8" max="8" width="35.140625" style="26" customWidth="1"/>
    <col min="9" max="9" width="10.28515625" customWidth="1"/>
    <col min="10" max="10" width="16.140625" bestFit="1" customWidth="1"/>
    <col min="11" max="11" width="16.42578125" customWidth="1"/>
  </cols>
  <sheetData>
    <row r="1" spans="1:12" ht="18.75" x14ac:dyDescent="0.3">
      <c r="A1" s="29" t="s">
        <v>528</v>
      </c>
      <c r="B1" s="2"/>
      <c r="C1" s="2"/>
      <c r="D1" s="126"/>
      <c r="E1" s="2"/>
      <c r="F1" s="2"/>
      <c r="G1" s="126"/>
      <c r="H1" s="126"/>
      <c r="I1" s="4"/>
      <c r="J1" s="4"/>
      <c r="K1" s="4"/>
      <c r="L1" s="5"/>
    </row>
    <row r="2" spans="1:12" ht="18.75" x14ac:dyDescent="0.3">
      <c r="A2" s="6"/>
      <c r="B2" s="2" t="s">
        <v>547</v>
      </c>
      <c r="C2" s="7">
        <v>420</v>
      </c>
      <c r="D2" s="9"/>
      <c r="E2" s="2"/>
      <c r="F2" s="2"/>
      <c r="G2" s="9"/>
      <c r="H2" s="9"/>
      <c r="I2" s="4"/>
      <c r="J2" s="4"/>
      <c r="K2" s="4"/>
      <c r="L2" s="5"/>
    </row>
    <row r="3" spans="1:12" ht="18.75" x14ac:dyDescent="0.3">
      <c r="A3" s="2"/>
      <c r="B3" s="2" t="s">
        <v>1</v>
      </c>
      <c r="C3" s="7">
        <v>400</v>
      </c>
      <c r="D3" s="7" t="s">
        <v>555</v>
      </c>
      <c r="E3" s="2"/>
      <c r="F3" s="8"/>
      <c r="G3" s="8">
        <f>C3*K3</f>
        <v>5500</v>
      </c>
      <c r="H3" s="255" t="s">
        <v>3</v>
      </c>
      <c r="I3" s="255"/>
      <c r="J3" s="255"/>
      <c r="K3" s="10">
        <v>13.75</v>
      </c>
      <c r="L3" s="5"/>
    </row>
    <row r="4" spans="1:12" ht="18.75" x14ac:dyDescent="0.3">
      <c r="A4" s="2"/>
      <c r="B4" s="2" t="s">
        <v>4</v>
      </c>
      <c r="C4" s="7">
        <v>4</v>
      </c>
      <c r="D4" s="7" t="s">
        <v>556</v>
      </c>
      <c r="E4" s="2"/>
      <c r="F4" s="8"/>
      <c r="G4" s="8">
        <f>C3*K4</f>
        <v>4520</v>
      </c>
      <c r="H4" s="255" t="s">
        <v>548</v>
      </c>
      <c r="I4" s="255"/>
      <c r="J4" s="255"/>
      <c r="K4" s="10">
        <v>11.3</v>
      </c>
      <c r="L4" s="5"/>
    </row>
    <row r="5" spans="1:12" ht="18.75" x14ac:dyDescent="0.3">
      <c r="A5" s="2"/>
      <c r="B5" s="2" t="s">
        <v>7</v>
      </c>
      <c r="C5" s="7">
        <v>8</v>
      </c>
      <c r="D5" s="7" t="s">
        <v>557</v>
      </c>
      <c r="E5" s="2"/>
      <c r="F5" s="12"/>
      <c r="G5" s="12" t="s">
        <v>9</v>
      </c>
      <c r="H5" s="255" t="s">
        <v>549</v>
      </c>
      <c r="I5" s="255"/>
      <c r="J5" s="255"/>
      <c r="K5" s="10" t="s">
        <v>9</v>
      </c>
      <c r="L5" s="5"/>
    </row>
    <row r="6" spans="1:12" ht="18.75" x14ac:dyDescent="0.3">
      <c r="A6" s="2"/>
      <c r="B6" s="2"/>
      <c r="C6" s="2"/>
      <c r="D6" s="9"/>
      <c r="E6" s="2"/>
      <c r="F6" s="2"/>
      <c r="G6" s="9"/>
      <c r="H6" s="9"/>
      <c r="I6" s="4"/>
      <c r="J6" s="4"/>
      <c r="K6" s="4"/>
      <c r="L6" s="5"/>
    </row>
    <row r="7" spans="1:12" ht="18.75" x14ac:dyDescent="0.3">
      <c r="A7" s="2"/>
      <c r="B7" s="2"/>
      <c r="C7" s="2"/>
      <c r="D7" s="9"/>
      <c r="E7" s="2"/>
      <c r="F7" s="2"/>
      <c r="G7" s="9"/>
      <c r="H7" s="9"/>
      <c r="I7" s="4"/>
      <c r="J7" s="4"/>
      <c r="K7" s="4"/>
      <c r="L7" s="5"/>
    </row>
    <row r="8" spans="1:12" ht="18.75" x14ac:dyDescent="0.3">
      <c r="A8" s="2"/>
      <c r="B8" s="2"/>
      <c r="C8" s="2"/>
      <c r="D8" s="9"/>
      <c r="E8" s="2"/>
      <c r="F8" s="2"/>
      <c r="G8" s="9"/>
      <c r="H8" s="9"/>
      <c r="I8" s="4"/>
      <c r="J8" s="4"/>
      <c r="K8" s="4"/>
      <c r="L8" s="5"/>
    </row>
    <row r="9" spans="1:12" s="14" customFormat="1" ht="56.25" x14ac:dyDescent="0.3">
      <c r="A9" s="6"/>
      <c r="B9" s="62" t="s">
        <v>11</v>
      </c>
      <c r="C9" s="63" t="s">
        <v>12</v>
      </c>
      <c r="D9" s="55" t="s">
        <v>1</v>
      </c>
      <c r="E9" s="62" t="s">
        <v>13</v>
      </c>
      <c r="F9" s="62" t="s">
        <v>550</v>
      </c>
      <c r="G9" s="62" t="s">
        <v>15</v>
      </c>
      <c r="H9" s="62" t="s">
        <v>16</v>
      </c>
      <c r="I9" s="55" t="s">
        <v>1</v>
      </c>
      <c r="J9" s="62" t="s">
        <v>13</v>
      </c>
      <c r="K9" s="62" t="s">
        <v>550</v>
      </c>
      <c r="L9" s="13"/>
    </row>
    <row r="10" spans="1:12" ht="18.75" x14ac:dyDescent="0.3">
      <c r="A10" s="2"/>
      <c r="B10" s="256" t="s">
        <v>17</v>
      </c>
      <c r="C10" s="261" t="s">
        <v>104</v>
      </c>
      <c r="D10" s="256">
        <v>110</v>
      </c>
      <c r="E10" s="253">
        <f>D10*K3</f>
        <v>1512.5</v>
      </c>
      <c r="F10" s="253">
        <f>D10*K4</f>
        <v>1243</v>
      </c>
      <c r="G10" s="15" t="s">
        <v>95</v>
      </c>
      <c r="H10" s="18" t="s">
        <v>106</v>
      </c>
      <c r="I10" s="15">
        <v>70</v>
      </c>
      <c r="J10" s="17">
        <f>I10*K3</f>
        <v>962.5</v>
      </c>
      <c r="K10" s="17">
        <f>I10*K4</f>
        <v>791</v>
      </c>
      <c r="L10" s="5"/>
    </row>
    <row r="11" spans="1:12" ht="37.5" x14ac:dyDescent="0.3">
      <c r="A11" s="2"/>
      <c r="B11" s="257"/>
      <c r="C11" s="265"/>
      <c r="D11" s="257"/>
      <c r="E11" s="254"/>
      <c r="F11" s="254"/>
      <c r="G11" s="15" t="s">
        <v>107</v>
      </c>
      <c r="H11" s="18" t="s">
        <v>108</v>
      </c>
      <c r="I11" s="15">
        <v>40</v>
      </c>
      <c r="J11" s="17">
        <f>I11*K3</f>
        <v>550</v>
      </c>
      <c r="K11" s="17">
        <f>I11*K4</f>
        <v>452</v>
      </c>
      <c r="L11" s="5"/>
    </row>
    <row r="12" spans="1:12" ht="18.75" x14ac:dyDescent="0.3">
      <c r="A12" s="2"/>
      <c r="B12" s="256" t="s">
        <v>21</v>
      </c>
      <c r="C12" s="261" t="s">
        <v>105</v>
      </c>
      <c r="D12" s="256">
        <v>100</v>
      </c>
      <c r="E12" s="253">
        <f>D12*K3</f>
        <v>1375</v>
      </c>
      <c r="F12" s="253">
        <f>D12*K4</f>
        <v>1130</v>
      </c>
      <c r="G12" s="15" t="s">
        <v>74</v>
      </c>
      <c r="H12" s="18" t="s">
        <v>76</v>
      </c>
      <c r="I12" s="15">
        <v>60</v>
      </c>
      <c r="J12" s="17">
        <f>I12*K3</f>
        <v>825</v>
      </c>
      <c r="K12" s="17">
        <f>I12*K4</f>
        <v>678</v>
      </c>
      <c r="L12" s="5"/>
    </row>
    <row r="13" spans="1:12" ht="37.5" x14ac:dyDescent="0.3">
      <c r="A13" s="2"/>
      <c r="B13" s="260"/>
      <c r="C13" s="262"/>
      <c r="D13" s="260"/>
      <c r="E13" s="264"/>
      <c r="F13" s="264"/>
      <c r="G13" s="15" t="s">
        <v>94</v>
      </c>
      <c r="H13" s="18" t="s">
        <v>109</v>
      </c>
      <c r="I13" s="15">
        <v>40</v>
      </c>
      <c r="J13" s="17">
        <f>I13*K3</f>
        <v>550</v>
      </c>
      <c r="K13" s="17">
        <f>I13*K4</f>
        <v>452</v>
      </c>
      <c r="L13" s="5"/>
    </row>
    <row r="14" spans="1:12" ht="36.75" customHeight="1" x14ac:dyDescent="0.3">
      <c r="A14" s="2"/>
      <c r="B14" s="66" t="s">
        <v>25</v>
      </c>
      <c r="C14" s="67" t="s">
        <v>67</v>
      </c>
      <c r="D14" s="66">
        <v>80</v>
      </c>
      <c r="E14" s="68">
        <f>D14*K3</f>
        <v>1100</v>
      </c>
      <c r="F14" s="68">
        <f>D14*K4</f>
        <v>904</v>
      </c>
      <c r="G14" s="15" t="s">
        <v>78</v>
      </c>
      <c r="H14" s="31" t="s">
        <v>110</v>
      </c>
      <c r="I14" s="15">
        <v>80</v>
      </c>
      <c r="J14" s="65">
        <f>I14*K3</f>
        <v>1100</v>
      </c>
      <c r="K14" s="65">
        <f>I14*K4</f>
        <v>904</v>
      </c>
      <c r="L14" s="5"/>
    </row>
    <row r="15" spans="1:12" ht="18.75" customHeight="1" x14ac:dyDescent="0.3">
      <c r="A15" s="2"/>
      <c r="B15" s="256" t="s">
        <v>31</v>
      </c>
      <c r="C15" s="261" t="s">
        <v>68</v>
      </c>
      <c r="D15" s="256">
        <v>110</v>
      </c>
      <c r="E15" s="253">
        <f>D15*K3</f>
        <v>1512.5</v>
      </c>
      <c r="F15" s="253">
        <f>D15*K4</f>
        <v>1243</v>
      </c>
      <c r="G15" s="15" t="s">
        <v>80</v>
      </c>
      <c r="H15" s="18" t="s">
        <v>111</v>
      </c>
      <c r="I15" s="15">
        <v>30</v>
      </c>
      <c r="J15" s="17">
        <f>I15*K3</f>
        <v>412.5</v>
      </c>
      <c r="K15" s="17">
        <f>I15*K4</f>
        <v>339</v>
      </c>
      <c r="L15" s="5"/>
    </row>
    <row r="16" spans="1:12" ht="18.75" customHeight="1" x14ac:dyDescent="0.3">
      <c r="A16" s="2"/>
      <c r="B16" s="260"/>
      <c r="C16" s="262"/>
      <c r="D16" s="260"/>
      <c r="E16" s="264"/>
      <c r="F16" s="264"/>
      <c r="G16" s="69" t="s">
        <v>112</v>
      </c>
      <c r="H16" s="18" t="s">
        <v>113</v>
      </c>
      <c r="I16" s="69">
        <v>30</v>
      </c>
      <c r="J16" s="65">
        <f>I16*K3</f>
        <v>412.5</v>
      </c>
      <c r="K16" s="65">
        <f>I16*K4</f>
        <v>339</v>
      </c>
      <c r="L16" s="5"/>
    </row>
    <row r="17" spans="1:12" ht="37.5" x14ac:dyDescent="0.3">
      <c r="A17" s="2"/>
      <c r="B17" s="257"/>
      <c r="C17" s="265"/>
      <c r="D17" s="257"/>
      <c r="E17" s="254"/>
      <c r="F17" s="254"/>
      <c r="G17" s="15" t="s">
        <v>82</v>
      </c>
      <c r="H17" s="18" t="s">
        <v>83</v>
      </c>
      <c r="I17" s="15">
        <v>50</v>
      </c>
      <c r="J17" s="17">
        <f>I17*K3</f>
        <v>687.5</v>
      </c>
      <c r="K17" s="17">
        <f>I17*K4</f>
        <v>565</v>
      </c>
      <c r="L17" s="5"/>
    </row>
    <row r="18" spans="1:12" ht="18.75" x14ac:dyDescent="0.3">
      <c r="A18" s="2"/>
      <c r="B18" s="2"/>
      <c r="C18" s="2"/>
      <c r="D18" s="9"/>
      <c r="E18" s="10"/>
      <c r="F18" s="10"/>
      <c r="G18" s="9"/>
      <c r="H18" s="10"/>
      <c r="I18" s="4"/>
      <c r="J18" s="4"/>
      <c r="K18" s="4"/>
      <c r="L18" s="5"/>
    </row>
    <row r="19" spans="1:12" s="14" customFormat="1" ht="18.75" x14ac:dyDescent="0.3">
      <c r="A19" s="6"/>
      <c r="B19" s="6"/>
      <c r="C19" s="6" t="s">
        <v>35</v>
      </c>
      <c r="D19" s="21">
        <f>SUM(D10:D17)</f>
        <v>400</v>
      </c>
      <c r="E19" s="22">
        <f>SUM(E10:E17)</f>
        <v>5500</v>
      </c>
      <c r="F19" s="22">
        <f>SUM(F10:F17)</f>
        <v>4520</v>
      </c>
      <c r="G19" s="21"/>
      <c r="H19" s="22"/>
      <c r="I19" s="23">
        <f>SUM(I10:I17)</f>
        <v>400</v>
      </c>
      <c r="J19" s="24">
        <f>SUM(J10:J17)</f>
        <v>5500</v>
      </c>
      <c r="K19" s="24">
        <f>SUM(K10:K17)</f>
        <v>4520</v>
      </c>
      <c r="L19" s="13"/>
    </row>
    <row r="20" spans="1:12" s="14" customFormat="1" ht="18.75" x14ac:dyDescent="0.3">
      <c r="A20" s="6"/>
      <c r="B20" s="6"/>
      <c r="C20" s="6"/>
      <c r="D20" s="21"/>
      <c r="E20" s="21"/>
      <c r="F20" s="22"/>
      <c r="G20" s="22"/>
      <c r="H20" s="22"/>
      <c r="I20" s="25"/>
      <c r="J20" s="25"/>
      <c r="K20" s="25"/>
      <c r="L20" s="13"/>
    </row>
    <row r="21" spans="1:12" ht="18.75" x14ac:dyDescent="0.3">
      <c r="A21" s="2" t="s">
        <v>551</v>
      </c>
      <c r="B21" s="2"/>
      <c r="C21" s="2"/>
      <c r="D21" s="9"/>
      <c r="E21" s="2"/>
      <c r="F21" s="2"/>
      <c r="G21" s="9"/>
      <c r="H21" s="9"/>
      <c r="I21" s="9"/>
      <c r="J21" s="4"/>
      <c r="K21" s="4"/>
      <c r="L21" s="5"/>
    </row>
  </sheetData>
  <mergeCells count="18">
    <mergeCell ref="H3:J3"/>
    <mergeCell ref="H4:J4"/>
    <mergeCell ref="H5:J5"/>
    <mergeCell ref="B10:B11"/>
    <mergeCell ref="C10:C11"/>
    <mergeCell ref="D10:D11"/>
    <mergeCell ref="E10:E11"/>
    <mergeCell ref="F10:F11"/>
    <mergeCell ref="B12:B13"/>
    <mergeCell ref="C12:C13"/>
    <mergeCell ref="D12:D13"/>
    <mergeCell ref="E12:E13"/>
    <mergeCell ref="F12:F13"/>
    <mergeCell ref="B15:B17"/>
    <mergeCell ref="C15:C17"/>
    <mergeCell ref="D15:D17"/>
    <mergeCell ref="E15:E17"/>
    <mergeCell ref="F15:F17"/>
  </mergeCells>
  <pageMargins left="0.16" right="0.25" top="0.35" bottom="0.64" header="0.3" footer="0.2"/>
  <pageSetup paperSize="9" scale="56" fitToHeight="0" orientation="landscape" r:id="rId1"/>
  <headerFooter>
    <oddHeader xml:space="preserve">&amp;R&amp;U&amp;K00B0F0 2019 VERSION 7 (30/8/2019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25"/>
  <sheetViews>
    <sheetView showGridLines="0" topLeftCell="A7" zoomScale="70" zoomScaleNormal="70" zoomScalePageLayoutView="70" workbookViewId="0">
      <selection activeCell="G20" sqref="G20"/>
    </sheetView>
  </sheetViews>
  <sheetFormatPr defaultRowHeight="15" x14ac:dyDescent="0.25"/>
  <cols>
    <col min="1" max="1" width="3.28515625" customWidth="1"/>
    <col min="2" max="2" width="24.85546875" customWidth="1"/>
    <col min="3" max="3" width="19.42578125" customWidth="1"/>
    <col min="4" max="4" width="10" style="26" customWidth="1"/>
    <col min="5" max="5" width="15.85546875" customWidth="1"/>
    <col min="6" max="6" width="33" customWidth="1"/>
    <col min="7" max="7" width="14.42578125" style="26" bestFit="1" customWidth="1"/>
    <col min="8" max="8" width="38" style="26" customWidth="1"/>
    <col min="9" max="9" width="10.140625" customWidth="1"/>
    <col min="10" max="10" width="16.140625" bestFit="1" customWidth="1"/>
    <col min="11" max="11" width="18.28515625" customWidth="1"/>
  </cols>
  <sheetData>
    <row r="1" spans="1:12" ht="18.75" x14ac:dyDescent="0.3">
      <c r="A1" s="29" t="s">
        <v>103</v>
      </c>
      <c r="B1" s="2"/>
      <c r="C1" s="2"/>
      <c r="D1" s="9"/>
      <c r="E1" s="2"/>
      <c r="F1" s="2"/>
      <c r="G1" s="9"/>
      <c r="H1" s="126"/>
      <c r="I1" s="4"/>
      <c r="J1" s="4"/>
      <c r="K1" s="4"/>
      <c r="L1" s="5"/>
    </row>
    <row r="2" spans="1:12" ht="18.75" x14ac:dyDescent="0.3">
      <c r="A2" s="6"/>
      <c r="B2" s="2" t="s">
        <v>547</v>
      </c>
      <c r="C2" s="7">
        <v>760</v>
      </c>
      <c r="D2" s="9"/>
      <c r="E2" s="2"/>
      <c r="F2" s="2"/>
      <c r="G2" s="9"/>
      <c r="H2" s="9"/>
      <c r="I2" s="4"/>
      <c r="J2" s="4"/>
      <c r="K2" s="4"/>
      <c r="L2" s="5"/>
    </row>
    <row r="3" spans="1:12" ht="18.75" x14ac:dyDescent="0.3">
      <c r="A3" s="2"/>
      <c r="B3" s="2" t="s">
        <v>1</v>
      </c>
      <c r="C3" s="7">
        <f>D23</f>
        <v>700</v>
      </c>
      <c r="D3" s="7" t="s">
        <v>555</v>
      </c>
      <c r="E3" s="2"/>
      <c r="F3" s="8"/>
      <c r="G3" s="8">
        <f>C3*K3</f>
        <v>8400</v>
      </c>
      <c r="H3" s="255" t="s">
        <v>3</v>
      </c>
      <c r="I3" s="255"/>
      <c r="J3" s="255"/>
      <c r="K3" s="10">
        <v>12</v>
      </c>
      <c r="L3" s="5"/>
    </row>
    <row r="4" spans="1:12" ht="18.75" x14ac:dyDescent="0.3">
      <c r="A4" s="2"/>
      <c r="B4" s="2" t="s">
        <v>4</v>
      </c>
      <c r="C4" s="7">
        <v>6</v>
      </c>
      <c r="D4" s="7" t="s">
        <v>556</v>
      </c>
      <c r="E4" s="2"/>
      <c r="F4" s="8"/>
      <c r="G4" s="8">
        <f>C3*K4</f>
        <v>6614.9999999999991</v>
      </c>
      <c r="H4" s="255" t="s">
        <v>548</v>
      </c>
      <c r="I4" s="255"/>
      <c r="J4" s="255"/>
      <c r="K4" s="10">
        <v>9.4499999999999993</v>
      </c>
      <c r="L4" s="5"/>
    </row>
    <row r="5" spans="1:12" ht="18.75" x14ac:dyDescent="0.3">
      <c r="A5" s="2"/>
      <c r="B5" s="2" t="s">
        <v>7</v>
      </c>
      <c r="C5" s="7">
        <v>12</v>
      </c>
      <c r="D5" s="7" t="s">
        <v>557</v>
      </c>
      <c r="E5" s="2"/>
      <c r="F5" s="12"/>
      <c r="G5" s="12" t="s">
        <v>9</v>
      </c>
      <c r="H5" s="255" t="s">
        <v>549</v>
      </c>
      <c r="I5" s="255"/>
      <c r="J5" s="255"/>
      <c r="K5" s="10" t="s">
        <v>9</v>
      </c>
      <c r="L5" s="5"/>
    </row>
    <row r="6" spans="1:12" ht="18.75" x14ac:dyDescent="0.3">
      <c r="A6" s="2"/>
      <c r="B6" s="2"/>
      <c r="C6" s="2"/>
      <c r="D6" s="9"/>
      <c r="E6" s="2"/>
      <c r="F6" s="2"/>
      <c r="G6" s="9"/>
      <c r="H6" s="9"/>
      <c r="I6" s="4"/>
      <c r="J6" s="4"/>
      <c r="K6" s="4"/>
      <c r="L6" s="5"/>
    </row>
    <row r="7" spans="1:12" ht="18.75" x14ac:dyDescent="0.3">
      <c r="A7" s="2"/>
      <c r="B7" s="2"/>
      <c r="C7" s="2"/>
      <c r="D7" s="9"/>
      <c r="E7" s="2"/>
      <c r="F7" s="2"/>
      <c r="G7" s="9"/>
      <c r="H7" s="9"/>
      <c r="I7" s="4"/>
      <c r="J7" s="4"/>
      <c r="K7" s="4"/>
      <c r="L7" s="5"/>
    </row>
    <row r="8" spans="1:12" ht="18.75" x14ac:dyDescent="0.3">
      <c r="A8" s="2"/>
      <c r="B8" s="2"/>
      <c r="C8" s="2"/>
      <c r="D8" s="9"/>
      <c r="E8" s="2"/>
      <c r="F8" s="2"/>
      <c r="G8" s="9"/>
      <c r="H8" s="9"/>
      <c r="I8" s="4"/>
      <c r="J8" s="4"/>
      <c r="K8" s="4"/>
      <c r="L8" s="5"/>
    </row>
    <row r="9" spans="1:12" s="14" customFormat="1" ht="75" x14ac:dyDescent="0.3">
      <c r="A9" s="6"/>
      <c r="B9" s="55" t="s">
        <v>11</v>
      </c>
      <c r="C9" s="57" t="s">
        <v>12</v>
      </c>
      <c r="D9" s="55" t="s">
        <v>1</v>
      </c>
      <c r="E9" s="55" t="s">
        <v>13</v>
      </c>
      <c r="F9" s="55" t="s">
        <v>550</v>
      </c>
      <c r="G9" s="55" t="s">
        <v>15</v>
      </c>
      <c r="H9" s="55" t="s">
        <v>16</v>
      </c>
      <c r="I9" s="55" t="s">
        <v>1</v>
      </c>
      <c r="J9" s="55" t="s">
        <v>13</v>
      </c>
      <c r="K9" s="55" t="s">
        <v>550</v>
      </c>
      <c r="L9" s="13"/>
    </row>
    <row r="10" spans="1:12" s="90" customFormat="1" ht="37.5" x14ac:dyDescent="0.3">
      <c r="A10" s="88"/>
      <c r="B10" s="294" t="s">
        <v>17</v>
      </c>
      <c r="C10" s="258" t="s">
        <v>86</v>
      </c>
      <c r="D10" s="294">
        <v>130</v>
      </c>
      <c r="E10" s="296">
        <f>D10*K3</f>
        <v>1560</v>
      </c>
      <c r="F10" s="296">
        <f>D10*K4</f>
        <v>1228.5</v>
      </c>
      <c r="G10" s="111" t="s">
        <v>92</v>
      </c>
      <c r="H10" s="112" t="s">
        <v>489</v>
      </c>
      <c r="I10" s="111">
        <v>70</v>
      </c>
      <c r="J10" s="116">
        <f>I10*K3</f>
        <v>840</v>
      </c>
      <c r="K10" s="116">
        <f>I10*K4</f>
        <v>661.5</v>
      </c>
      <c r="L10" s="118"/>
    </row>
    <row r="11" spans="1:12" s="90" customFormat="1" ht="37.5" x14ac:dyDescent="0.3">
      <c r="A11" s="88"/>
      <c r="B11" s="295"/>
      <c r="C11" s="259"/>
      <c r="D11" s="295"/>
      <c r="E11" s="297"/>
      <c r="F11" s="297"/>
      <c r="G11" s="111" t="s">
        <v>93</v>
      </c>
      <c r="H11" s="112" t="s">
        <v>490</v>
      </c>
      <c r="I11" s="111">
        <v>60</v>
      </c>
      <c r="J11" s="116">
        <f>I11*K3</f>
        <v>720</v>
      </c>
      <c r="K11" s="116">
        <f>I11*K4</f>
        <v>567</v>
      </c>
      <c r="L11" s="118"/>
    </row>
    <row r="12" spans="1:12" s="90" customFormat="1" ht="37.5" x14ac:dyDescent="0.3">
      <c r="A12" s="88"/>
      <c r="B12" s="294" t="s">
        <v>21</v>
      </c>
      <c r="C12" s="258" t="s">
        <v>87</v>
      </c>
      <c r="D12" s="294">
        <v>110</v>
      </c>
      <c r="E12" s="296">
        <f>D12*K3</f>
        <v>1320</v>
      </c>
      <c r="F12" s="296">
        <f>D12*K4</f>
        <v>1039.5</v>
      </c>
      <c r="G12" s="111" t="s">
        <v>94</v>
      </c>
      <c r="H12" s="112" t="s">
        <v>491</v>
      </c>
      <c r="I12" s="111">
        <v>40</v>
      </c>
      <c r="J12" s="116">
        <f>I12*K3</f>
        <v>480</v>
      </c>
      <c r="K12" s="116">
        <f>I12*K4</f>
        <v>378</v>
      </c>
      <c r="L12" s="118"/>
    </row>
    <row r="13" spans="1:12" s="90" customFormat="1" ht="37.5" x14ac:dyDescent="0.3">
      <c r="A13" s="88"/>
      <c r="B13" s="300"/>
      <c r="C13" s="263"/>
      <c r="D13" s="300"/>
      <c r="E13" s="301"/>
      <c r="F13" s="301"/>
      <c r="G13" s="111" t="s">
        <v>95</v>
      </c>
      <c r="H13" s="112" t="s">
        <v>492</v>
      </c>
      <c r="I13" s="111">
        <v>70</v>
      </c>
      <c r="J13" s="116">
        <f>I13*K3</f>
        <v>840</v>
      </c>
      <c r="K13" s="116">
        <f>I13*K4</f>
        <v>661.5</v>
      </c>
      <c r="L13" s="118"/>
    </row>
    <row r="14" spans="1:12" s="90" customFormat="1" ht="38.25" customHeight="1" x14ac:dyDescent="0.3">
      <c r="A14" s="88"/>
      <c r="B14" s="294" t="s">
        <v>25</v>
      </c>
      <c r="C14" s="258" t="s">
        <v>88</v>
      </c>
      <c r="D14" s="294">
        <v>110</v>
      </c>
      <c r="E14" s="296">
        <f>D14*K3</f>
        <v>1320</v>
      </c>
      <c r="F14" s="296">
        <f>D14*K4</f>
        <v>1039.5</v>
      </c>
      <c r="G14" s="111" t="s">
        <v>96</v>
      </c>
      <c r="H14" s="112" t="s">
        <v>97</v>
      </c>
      <c r="I14" s="111">
        <v>60</v>
      </c>
      <c r="J14" s="116">
        <f>I14*K3</f>
        <v>720</v>
      </c>
      <c r="K14" s="116">
        <f>I14*K4</f>
        <v>567</v>
      </c>
      <c r="L14" s="118"/>
    </row>
    <row r="15" spans="1:12" s="90" customFormat="1" ht="37.5" x14ac:dyDescent="0.3">
      <c r="A15" s="88"/>
      <c r="B15" s="300"/>
      <c r="C15" s="263"/>
      <c r="D15" s="300"/>
      <c r="E15" s="301"/>
      <c r="F15" s="301"/>
      <c r="G15" s="111" t="s">
        <v>98</v>
      </c>
      <c r="H15" s="112" t="s">
        <v>99</v>
      </c>
      <c r="I15" s="111">
        <v>50</v>
      </c>
      <c r="J15" s="116">
        <f>I15*K3</f>
        <v>600</v>
      </c>
      <c r="K15" s="116">
        <f>I15*K4</f>
        <v>472.49999999999994</v>
      </c>
      <c r="L15" s="118"/>
    </row>
    <row r="16" spans="1:12" s="90" customFormat="1" ht="37.5" x14ac:dyDescent="0.3">
      <c r="A16" s="88"/>
      <c r="B16" s="294" t="s">
        <v>31</v>
      </c>
      <c r="C16" s="258" t="s">
        <v>89</v>
      </c>
      <c r="D16" s="294">
        <v>120</v>
      </c>
      <c r="E16" s="296">
        <f>D16*K3</f>
        <v>1440</v>
      </c>
      <c r="F16" s="296">
        <f>D16*K4</f>
        <v>1134</v>
      </c>
      <c r="G16" s="111" t="s">
        <v>100</v>
      </c>
      <c r="H16" s="112" t="s">
        <v>101</v>
      </c>
      <c r="I16" s="111">
        <v>60</v>
      </c>
      <c r="J16" s="116">
        <f>I16*K3</f>
        <v>720</v>
      </c>
      <c r="K16" s="116">
        <f>I16*K4</f>
        <v>567</v>
      </c>
      <c r="L16" s="118"/>
    </row>
    <row r="17" spans="1:12" s="90" customFormat="1" ht="37.5" x14ac:dyDescent="0.3">
      <c r="A17" s="88"/>
      <c r="B17" s="295"/>
      <c r="C17" s="259"/>
      <c r="D17" s="295"/>
      <c r="E17" s="297"/>
      <c r="F17" s="297"/>
      <c r="G17" s="111" t="s">
        <v>70</v>
      </c>
      <c r="H17" s="112" t="s">
        <v>71</v>
      </c>
      <c r="I17" s="111">
        <v>60</v>
      </c>
      <c r="J17" s="116">
        <f>I17*K3</f>
        <v>720</v>
      </c>
      <c r="K17" s="116">
        <f>I17*K4</f>
        <v>567</v>
      </c>
      <c r="L17" s="118"/>
    </row>
    <row r="18" spans="1:12" s="90" customFormat="1" ht="37.5" x14ac:dyDescent="0.3">
      <c r="A18" s="88"/>
      <c r="B18" s="298" t="s">
        <v>38</v>
      </c>
      <c r="C18" s="275" t="s">
        <v>90</v>
      </c>
      <c r="D18" s="298">
        <v>110</v>
      </c>
      <c r="E18" s="299">
        <f>D18*K3</f>
        <v>1320</v>
      </c>
      <c r="F18" s="299">
        <f>D18*K4</f>
        <v>1039.5</v>
      </c>
      <c r="G18" s="111" t="s">
        <v>102</v>
      </c>
      <c r="H18" s="113" t="s">
        <v>81</v>
      </c>
      <c r="I18" s="111">
        <v>50</v>
      </c>
      <c r="J18" s="116">
        <f>I18*K3</f>
        <v>600</v>
      </c>
      <c r="K18" s="116">
        <f>I18*K4</f>
        <v>472.49999999999994</v>
      </c>
      <c r="L18" s="118"/>
    </row>
    <row r="19" spans="1:12" s="90" customFormat="1" ht="37.5" x14ac:dyDescent="0.3">
      <c r="A19" s="88"/>
      <c r="B19" s="298"/>
      <c r="C19" s="275"/>
      <c r="D19" s="298"/>
      <c r="E19" s="299"/>
      <c r="F19" s="299"/>
      <c r="G19" s="111" t="s">
        <v>496</v>
      </c>
      <c r="H19" s="114" t="s">
        <v>495</v>
      </c>
      <c r="I19" s="111">
        <v>60</v>
      </c>
      <c r="J19" s="116">
        <f>I19*K3</f>
        <v>720</v>
      </c>
      <c r="K19" s="116">
        <f>I19*K4</f>
        <v>567</v>
      </c>
      <c r="L19" s="118"/>
    </row>
    <row r="20" spans="1:12" ht="18.75" x14ac:dyDescent="0.3">
      <c r="A20" s="2"/>
      <c r="B20" s="274" t="s">
        <v>91</v>
      </c>
      <c r="C20" s="276" t="s">
        <v>502</v>
      </c>
      <c r="D20" s="274">
        <v>120</v>
      </c>
      <c r="E20" s="271">
        <f>D20*K3</f>
        <v>1440</v>
      </c>
      <c r="F20" s="271">
        <f>D20*K4</f>
        <v>1134</v>
      </c>
      <c r="G20" s="111" t="s">
        <v>74</v>
      </c>
      <c r="H20" s="115" t="s">
        <v>76</v>
      </c>
      <c r="I20" s="111">
        <v>60</v>
      </c>
      <c r="J20" s="116">
        <f>I20*K3</f>
        <v>720</v>
      </c>
      <c r="K20" s="116">
        <f>I20*K4</f>
        <v>567</v>
      </c>
      <c r="L20" s="5"/>
    </row>
    <row r="21" spans="1:12" ht="18.75" x14ac:dyDescent="0.3">
      <c r="A21" s="2"/>
      <c r="B21" s="274"/>
      <c r="C21" s="276"/>
      <c r="D21" s="274"/>
      <c r="E21" s="271"/>
      <c r="F21" s="271"/>
      <c r="G21" s="111" t="s">
        <v>75</v>
      </c>
      <c r="H21" s="114" t="s">
        <v>77</v>
      </c>
      <c r="I21" s="111">
        <v>60</v>
      </c>
      <c r="J21" s="116">
        <f>I21*K3</f>
        <v>720</v>
      </c>
      <c r="K21" s="116">
        <f>I21*K4</f>
        <v>567</v>
      </c>
      <c r="L21" s="5"/>
    </row>
    <row r="22" spans="1:12" ht="18.75" x14ac:dyDescent="0.3">
      <c r="A22" s="2"/>
      <c r="B22" s="2"/>
      <c r="C22" s="2"/>
      <c r="D22" s="9"/>
      <c r="E22" s="10"/>
      <c r="F22" s="10"/>
      <c r="G22" s="9"/>
      <c r="H22" s="10"/>
      <c r="I22" s="4"/>
      <c r="J22" s="4"/>
      <c r="K22" s="4"/>
      <c r="L22" s="5"/>
    </row>
    <row r="23" spans="1:12" s="14" customFormat="1" ht="18.75" x14ac:dyDescent="0.3">
      <c r="A23" s="6"/>
      <c r="B23" s="6"/>
      <c r="C23" s="6" t="s">
        <v>35</v>
      </c>
      <c r="D23" s="21">
        <f>SUM(D10:D21)</f>
        <v>700</v>
      </c>
      <c r="E23" s="22">
        <f>SUM(E10:E21)</f>
        <v>8400</v>
      </c>
      <c r="F23" s="22">
        <f>SUM(F10:F21)</f>
        <v>6615</v>
      </c>
      <c r="G23" s="21"/>
      <c r="H23" s="22"/>
      <c r="I23" s="23">
        <f>SUM(I10:I21)</f>
        <v>700</v>
      </c>
      <c r="J23" s="24">
        <f>SUM(J10:J21)</f>
        <v>8400</v>
      </c>
      <c r="K23" s="24">
        <f>SUM(K10:K21)</f>
        <v>6615</v>
      </c>
      <c r="L23" s="13"/>
    </row>
    <row r="24" spans="1:12" s="14" customFormat="1" ht="18.75" x14ac:dyDescent="0.3">
      <c r="A24" s="6"/>
      <c r="B24" s="6"/>
      <c r="C24" s="6"/>
      <c r="D24" s="21"/>
      <c r="E24" s="21"/>
      <c r="F24" s="22"/>
      <c r="G24" s="22"/>
      <c r="H24" s="22"/>
      <c r="I24" s="25"/>
      <c r="J24" s="25"/>
      <c r="K24" s="25"/>
      <c r="L24" s="13"/>
    </row>
    <row r="25" spans="1:12" ht="18.75" x14ac:dyDescent="0.3">
      <c r="A25" s="2" t="s">
        <v>551</v>
      </c>
      <c r="B25" s="2"/>
      <c r="C25" s="2"/>
      <c r="D25" s="9"/>
      <c r="E25" s="2"/>
      <c r="F25" s="2"/>
      <c r="G25" s="9"/>
      <c r="H25" s="9"/>
      <c r="I25" s="9"/>
      <c r="J25" s="4"/>
      <c r="K25" s="4"/>
      <c r="L25" s="5"/>
    </row>
  </sheetData>
  <mergeCells count="33">
    <mergeCell ref="H3:J3"/>
    <mergeCell ref="H4:J4"/>
    <mergeCell ref="H5:J5"/>
    <mergeCell ref="B10:B11"/>
    <mergeCell ref="C10:C11"/>
    <mergeCell ref="D10:D11"/>
    <mergeCell ref="E10:E11"/>
    <mergeCell ref="F10:F11"/>
    <mergeCell ref="B14:B15"/>
    <mergeCell ref="C14:C15"/>
    <mergeCell ref="D14:D15"/>
    <mergeCell ref="E14:E15"/>
    <mergeCell ref="F14:F15"/>
    <mergeCell ref="B12:B13"/>
    <mergeCell ref="C12:C13"/>
    <mergeCell ref="D12:D13"/>
    <mergeCell ref="E12:E13"/>
    <mergeCell ref="F12:F13"/>
    <mergeCell ref="B18:B19"/>
    <mergeCell ref="C18:C19"/>
    <mergeCell ref="D18:D19"/>
    <mergeCell ref="E18:E19"/>
    <mergeCell ref="F18:F19"/>
    <mergeCell ref="B16:B17"/>
    <mergeCell ref="C16:C17"/>
    <mergeCell ref="D16:D17"/>
    <mergeCell ref="E16:E17"/>
    <mergeCell ref="F16:F17"/>
    <mergeCell ref="B20:B21"/>
    <mergeCell ref="C20:C21"/>
    <mergeCell ref="D20:D21"/>
    <mergeCell ref="E20:E21"/>
    <mergeCell ref="F20:F21"/>
  </mergeCells>
  <pageMargins left="0.23622047244094491" right="0.23622047244094491" top="0.19685039370078741" bottom="0.19685039370078741" header="0.15748031496062992" footer="0.15748031496062992"/>
  <pageSetup paperSize="9" scale="56" fitToHeight="0" orientation="landscape" r:id="rId1"/>
  <headerFooter>
    <oddHeader>&amp;R&amp;U&amp;K00B0F0 2018 VERSION 2 (01/03/2018)</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21"/>
  <sheetViews>
    <sheetView showGridLines="0" view="pageLayout" zoomScale="55" zoomScaleNormal="70" zoomScalePageLayoutView="55" workbookViewId="0">
      <selection activeCell="K5" sqref="K5"/>
    </sheetView>
  </sheetViews>
  <sheetFormatPr defaultRowHeight="15" x14ac:dyDescent="0.25"/>
  <cols>
    <col min="1" max="1" width="3.28515625" customWidth="1"/>
    <col min="2" max="2" width="24.85546875" customWidth="1"/>
    <col min="3" max="3" width="19.42578125" customWidth="1"/>
    <col min="4" max="4" width="10.28515625" style="26" customWidth="1"/>
    <col min="5" max="5" width="15.85546875" customWidth="1"/>
    <col min="6" max="6" width="30.28515625" customWidth="1"/>
    <col min="7" max="7" width="14.42578125" style="26" bestFit="1" customWidth="1"/>
    <col min="8" max="8" width="35.140625" style="26" customWidth="1"/>
    <col min="9" max="9" width="10.140625" customWidth="1"/>
    <col min="10" max="10" width="16.140625" bestFit="1" customWidth="1"/>
    <col min="11" max="11" width="16.42578125" customWidth="1"/>
  </cols>
  <sheetData>
    <row r="1" spans="1:12" ht="18.75" x14ac:dyDescent="0.3">
      <c r="A1" s="29" t="s">
        <v>65</v>
      </c>
      <c r="B1" s="2"/>
      <c r="C1" s="2"/>
      <c r="D1" s="3"/>
      <c r="E1" s="2"/>
      <c r="F1" s="2"/>
      <c r="G1" s="3"/>
      <c r="H1" s="126"/>
      <c r="I1" s="4"/>
      <c r="J1" s="4"/>
      <c r="K1" s="4"/>
      <c r="L1" s="5"/>
    </row>
    <row r="2" spans="1:12" ht="18.75" x14ac:dyDescent="0.3">
      <c r="A2" s="6"/>
      <c r="B2" s="7" t="s">
        <v>547</v>
      </c>
      <c r="C2" s="7">
        <v>500</v>
      </c>
      <c r="D2" s="3"/>
      <c r="E2" s="2"/>
      <c r="F2" s="2"/>
      <c r="G2" s="3"/>
      <c r="H2" s="3"/>
      <c r="I2" s="4"/>
      <c r="J2" s="4"/>
      <c r="K2" s="4"/>
      <c r="L2" s="5"/>
    </row>
    <row r="3" spans="1:12" ht="18.75" x14ac:dyDescent="0.3">
      <c r="A3" s="2"/>
      <c r="B3" s="2" t="s">
        <v>1</v>
      </c>
      <c r="C3" s="7">
        <f>D19</f>
        <v>480</v>
      </c>
      <c r="D3" s="7" t="s">
        <v>555</v>
      </c>
      <c r="E3" s="2"/>
      <c r="F3" s="8"/>
      <c r="G3" s="8">
        <f>C3*K3</f>
        <v>5928</v>
      </c>
      <c r="H3" s="255" t="s">
        <v>3</v>
      </c>
      <c r="I3" s="255"/>
      <c r="J3" s="255"/>
      <c r="K3" s="10">
        <v>12.35</v>
      </c>
      <c r="L3" s="5"/>
    </row>
    <row r="4" spans="1:12" ht="18.75" x14ac:dyDescent="0.3">
      <c r="A4" s="2"/>
      <c r="B4" s="2" t="s">
        <v>4</v>
      </c>
      <c r="C4" s="7">
        <v>5</v>
      </c>
      <c r="D4" s="7" t="s">
        <v>556</v>
      </c>
      <c r="E4" s="2"/>
      <c r="F4" s="8"/>
      <c r="G4" s="8">
        <f>C3*K4</f>
        <v>4656</v>
      </c>
      <c r="H4" s="255" t="s">
        <v>548</v>
      </c>
      <c r="I4" s="255"/>
      <c r="J4" s="255"/>
      <c r="K4" s="10">
        <v>9.6999999999999993</v>
      </c>
      <c r="L4" s="5"/>
    </row>
    <row r="5" spans="1:12" ht="18.75" x14ac:dyDescent="0.3">
      <c r="A5" s="2"/>
      <c r="B5" s="2" t="s">
        <v>7</v>
      </c>
      <c r="C5" s="7">
        <v>8</v>
      </c>
      <c r="D5" s="7" t="s">
        <v>557</v>
      </c>
      <c r="E5" s="2"/>
      <c r="F5" s="12"/>
      <c r="G5" s="12" t="s">
        <v>9</v>
      </c>
      <c r="H5" s="255" t="s">
        <v>549</v>
      </c>
      <c r="I5" s="255"/>
      <c r="J5" s="255"/>
      <c r="K5" s="10" t="s">
        <v>9</v>
      </c>
      <c r="L5" s="5"/>
    </row>
    <row r="6" spans="1:12" ht="18.75" x14ac:dyDescent="0.3">
      <c r="A6" s="2"/>
      <c r="B6" s="2"/>
      <c r="C6" s="2"/>
      <c r="D6" s="3"/>
      <c r="E6" s="2"/>
      <c r="F6" s="2"/>
      <c r="G6" s="3"/>
      <c r="H6" s="3"/>
      <c r="I6" s="4"/>
      <c r="J6" s="4"/>
      <c r="K6" s="4"/>
      <c r="L6" s="5"/>
    </row>
    <row r="7" spans="1:12" ht="18.75" x14ac:dyDescent="0.3">
      <c r="A7" s="2"/>
      <c r="B7" s="2"/>
      <c r="C7" s="2"/>
      <c r="D7" s="3"/>
      <c r="E7" s="2"/>
      <c r="F7" s="2"/>
      <c r="G7" s="3"/>
      <c r="H7" s="3"/>
      <c r="I7" s="4"/>
      <c r="J7" s="4"/>
      <c r="K7" s="4"/>
      <c r="L7" s="5"/>
    </row>
    <row r="8" spans="1:12" ht="18.75" x14ac:dyDescent="0.3">
      <c r="A8" s="2"/>
      <c r="B8" s="2"/>
      <c r="C8" s="2"/>
      <c r="D8" s="3"/>
      <c r="E8" s="2"/>
      <c r="F8" s="2"/>
      <c r="G8" s="3"/>
      <c r="H8" s="3"/>
      <c r="I8" s="4"/>
      <c r="J8" s="4"/>
      <c r="K8" s="4"/>
      <c r="L8" s="5"/>
    </row>
    <row r="9" spans="1:12" s="14" customFormat="1" ht="75" x14ac:dyDescent="0.3">
      <c r="A9" s="6"/>
      <c r="B9" s="55" t="s">
        <v>11</v>
      </c>
      <c r="C9" s="57" t="s">
        <v>12</v>
      </c>
      <c r="D9" s="55" t="s">
        <v>1</v>
      </c>
      <c r="E9" s="55" t="s">
        <v>13</v>
      </c>
      <c r="F9" s="55" t="s">
        <v>550</v>
      </c>
      <c r="G9" s="55" t="s">
        <v>15</v>
      </c>
      <c r="H9" s="55" t="s">
        <v>16</v>
      </c>
      <c r="I9" s="55" t="s">
        <v>1</v>
      </c>
      <c r="J9" s="55" t="s">
        <v>13</v>
      </c>
      <c r="K9" s="55" t="s">
        <v>550</v>
      </c>
      <c r="L9" s="13"/>
    </row>
    <row r="10" spans="1:12" ht="56.25" x14ac:dyDescent="0.3">
      <c r="A10" s="2"/>
      <c r="B10" s="256" t="s">
        <v>17</v>
      </c>
      <c r="C10" s="276" t="s">
        <v>66</v>
      </c>
      <c r="D10" s="256">
        <v>120</v>
      </c>
      <c r="E10" s="253">
        <f>D10*K3</f>
        <v>1482</v>
      </c>
      <c r="F10" s="253">
        <f>D10*K4</f>
        <v>1164</v>
      </c>
      <c r="G10" s="167" t="s">
        <v>70</v>
      </c>
      <c r="H10" s="169" t="s">
        <v>71</v>
      </c>
      <c r="I10" s="167">
        <v>60</v>
      </c>
      <c r="J10" s="17">
        <f>I10*K3</f>
        <v>741</v>
      </c>
      <c r="K10" s="17">
        <f>I10*K4</f>
        <v>582</v>
      </c>
      <c r="L10" s="5"/>
    </row>
    <row r="11" spans="1:12" ht="56.25" x14ac:dyDescent="0.3">
      <c r="A11" s="2"/>
      <c r="B11" s="257"/>
      <c r="C11" s="276"/>
      <c r="D11" s="257"/>
      <c r="E11" s="254"/>
      <c r="F11" s="254"/>
      <c r="G11" s="167" t="s">
        <v>72</v>
      </c>
      <c r="H11" s="169" t="s">
        <v>73</v>
      </c>
      <c r="I11" s="167">
        <v>60</v>
      </c>
      <c r="J11" s="17">
        <f>I11*K3</f>
        <v>741</v>
      </c>
      <c r="K11" s="17">
        <f>I11*K4</f>
        <v>582</v>
      </c>
      <c r="L11" s="5"/>
    </row>
    <row r="12" spans="1:12" ht="18.75" x14ac:dyDescent="0.3">
      <c r="A12" s="2"/>
      <c r="B12" s="256" t="s">
        <v>21</v>
      </c>
      <c r="C12" s="276" t="s">
        <v>508</v>
      </c>
      <c r="D12" s="256">
        <v>120</v>
      </c>
      <c r="E12" s="253">
        <f>D12*K3</f>
        <v>1482</v>
      </c>
      <c r="F12" s="253">
        <f>D12*K4</f>
        <v>1164</v>
      </c>
      <c r="G12" s="167" t="s">
        <v>74</v>
      </c>
      <c r="H12" s="169" t="s">
        <v>76</v>
      </c>
      <c r="I12" s="167">
        <v>60</v>
      </c>
      <c r="J12" s="17">
        <f>I12*K3</f>
        <v>741</v>
      </c>
      <c r="K12" s="17">
        <f>I12*K4</f>
        <v>582</v>
      </c>
      <c r="L12" s="5"/>
    </row>
    <row r="13" spans="1:12" ht="18.75" x14ac:dyDescent="0.3">
      <c r="A13" s="2"/>
      <c r="B13" s="260"/>
      <c r="C13" s="276"/>
      <c r="D13" s="257"/>
      <c r="E13" s="264"/>
      <c r="F13" s="264"/>
      <c r="G13" s="167" t="s">
        <v>75</v>
      </c>
      <c r="H13" s="169" t="s">
        <v>77</v>
      </c>
      <c r="I13" s="167">
        <v>60</v>
      </c>
      <c r="J13" s="17">
        <f>I13*K3</f>
        <v>741</v>
      </c>
      <c r="K13" s="17">
        <f>I13*K4</f>
        <v>582</v>
      </c>
      <c r="L13" s="5"/>
    </row>
    <row r="14" spans="1:12" ht="57.75" customHeight="1" x14ac:dyDescent="0.3">
      <c r="A14" s="2"/>
      <c r="B14" s="27" t="s">
        <v>25</v>
      </c>
      <c r="C14" s="16" t="s">
        <v>67</v>
      </c>
      <c r="D14" s="27">
        <v>80</v>
      </c>
      <c r="E14" s="28">
        <f>D14*K3</f>
        <v>988</v>
      </c>
      <c r="F14" s="28">
        <f>D14*K4</f>
        <v>776</v>
      </c>
      <c r="G14" s="167" t="s">
        <v>78</v>
      </c>
      <c r="H14" s="169" t="s">
        <v>79</v>
      </c>
      <c r="I14" s="167">
        <v>80</v>
      </c>
      <c r="J14" s="17">
        <f>I14*K3</f>
        <v>988</v>
      </c>
      <c r="K14" s="17">
        <f>I14*K4</f>
        <v>776</v>
      </c>
      <c r="L14" s="5"/>
    </row>
    <row r="15" spans="1:12" ht="58.5" customHeight="1" x14ac:dyDescent="0.3">
      <c r="A15" s="2"/>
      <c r="B15" s="256" t="s">
        <v>31</v>
      </c>
      <c r="C15" s="276" t="s">
        <v>68</v>
      </c>
      <c r="D15" s="256">
        <v>90</v>
      </c>
      <c r="E15" s="253">
        <f>D15*K3</f>
        <v>1111.5</v>
      </c>
      <c r="F15" s="253">
        <f>D15*K4</f>
        <v>872.99999999999989</v>
      </c>
      <c r="G15" s="167" t="s">
        <v>526</v>
      </c>
      <c r="H15" s="169" t="s">
        <v>168</v>
      </c>
      <c r="I15" s="167">
        <v>40</v>
      </c>
      <c r="J15" s="17">
        <f>I15*K3</f>
        <v>494</v>
      </c>
      <c r="K15" s="17">
        <f>I15*K4</f>
        <v>388</v>
      </c>
      <c r="L15" s="5"/>
    </row>
    <row r="16" spans="1:12" ht="37.5" x14ac:dyDescent="0.3">
      <c r="A16" s="2"/>
      <c r="B16" s="257"/>
      <c r="C16" s="276"/>
      <c r="D16" s="257"/>
      <c r="E16" s="254"/>
      <c r="F16" s="254"/>
      <c r="G16" s="167" t="s">
        <v>82</v>
      </c>
      <c r="H16" s="169" t="s">
        <v>83</v>
      </c>
      <c r="I16" s="167">
        <v>50</v>
      </c>
      <c r="J16" s="17">
        <f>I16*K3</f>
        <v>617.5</v>
      </c>
      <c r="K16" s="17">
        <f>I16*K4</f>
        <v>484.99999999999994</v>
      </c>
      <c r="L16" s="5"/>
    </row>
    <row r="17" spans="1:12" ht="37.5" x14ac:dyDescent="0.3">
      <c r="A17" s="2"/>
      <c r="B17" s="15" t="s">
        <v>38</v>
      </c>
      <c r="C17" s="16" t="s">
        <v>69</v>
      </c>
      <c r="D17" s="15">
        <v>70</v>
      </c>
      <c r="E17" s="17">
        <f>D17*K3</f>
        <v>864.5</v>
      </c>
      <c r="F17" s="17">
        <f>D17*K4</f>
        <v>679</v>
      </c>
      <c r="G17" s="167" t="s">
        <v>84</v>
      </c>
      <c r="H17" s="168" t="s">
        <v>85</v>
      </c>
      <c r="I17" s="167">
        <v>70</v>
      </c>
      <c r="J17" s="17">
        <f>I17*K3</f>
        <v>864.5</v>
      </c>
      <c r="K17" s="17">
        <f>I17*K4</f>
        <v>679</v>
      </c>
      <c r="L17" s="5"/>
    </row>
    <row r="18" spans="1:12" ht="18.75" x14ac:dyDescent="0.3">
      <c r="A18" s="2"/>
      <c r="B18" s="40"/>
      <c r="C18" s="41"/>
      <c r="D18" s="40"/>
      <c r="E18" s="42"/>
      <c r="F18" s="42"/>
      <c r="G18" s="40"/>
      <c r="H18" s="43"/>
      <c r="I18" s="40"/>
      <c r="J18" s="42"/>
      <c r="K18" s="42"/>
      <c r="L18" s="5"/>
    </row>
    <row r="19" spans="1:12" s="14" customFormat="1" ht="18.75" x14ac:dyDescent="0.3">
      <c r="A19" s="6"/>
      <c r="B19" s="6"/>
      <c r="C19" s="6" t="s">
        <v>35</v>
      </c>
      <c r="D19" s="21">
        <f>SUM(D10:D17)</f>
        <v>480</v>
      </c>
      <c r="E19" s="22">
        <f>SUM(E10:E17)</f>
        <v>5928</v>
      </c>
      <c r="F19" s="22">
        <f>SUM(F10:F17)</f>
        <v>4656</v>
      </c>
      <c r="G19" s="22"/>
      <c r="H19" s="22"/>
      <c r="I19" s="23">
        <v>480</v>
      </c>
      <c r="J19" s="22">
        <f>SUM(J10:J17)</f>
        <v>5928</v>
      </c>
      <c r="K19" s="22">
        <f>SUM(K10:K17)</f>
        <v>4656</v>
      </c>
      <c r="L19" s="13"/>
    </row>
    <row r="20" spans="1:12" s="14" customFormat="1" ht="18.75" x14ac:dyDescent="0.3">
      <c r="A20" s="6"/>
      <c r="B20" s="6"/>
      <c r="C20" s="6"/>
      <c r="D20" s="21"/>
      <c r="E20" s="21"/>
      <c r="F20" s="22"/>
      <c r="G20" s="3"/>
      <c r="H20" s="3"/>
      <c r="I20" s="3"/>
      <c r="J20" s="4"/>
      <c r="K20" s="4"/>
      <c r="L20" s="13"/>
    </row>
    <row r="21" spans="1:12" ht="18.75" x14ac:dyDescent="0.3">
      <c r="A21" s="2" t="s">
        <v>551</v>
      </c>
      <c r="B21" s="2"/>
      <c r="C21" s="2"/>
      <c r="D21" s="3"/>
      <c r="E21" s="2"/>
      <c r="F21" s="2"/>
      <c r="L21" s="5"/>
    </row>
  </sheetData>
  <mergeCells count="18">
    <mergeCell ref="B15:B16"/>
    <mergeCell ref="C15:C16"/>
    <mergeCell ref="D15:D16"/>
    <mergeCell ref="E15:E16"/>
    <mergeCell ref="F15:F16"/>
    <mergeCell ref="H3:J3"/>
    <mergeCell ref="H4:J4"/>
    <mergeCell ref="H5:J5"/>
    <mergeCell ref="B12:B13"/>
    <mergeCell ref="C12:C13"/>
    <mergeCell ref="D12:D13"/>
    <mergeCell ref="E12:E13"/>
    <mergeCell ref="F12:F13"/>
    <mergeCell ref="B10:B11"/>
    <mergeCell ref="C10:C11"/>
    <mergeCell ref="D10:D11"/>
    <mergeCell ref="E10:E11"/>
    <mergeCell ref="F10:F11"/>
  </mergeCells>
  <pageMargins left="0.16" right="0.25" top="0.35" bottom="0.64" header="0.3" footer="0.2"/>
  <pageSetup paperSize="9" scale="56" fitToHeight="0" orientation="landscape" r:id="rId1"/>
  <headerFooter>
    <oddHeader xml:space="preserve">&amp;R&amp;U&amp;K00B0F0 2019 VERSION 7 (30/8/2019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40"/>
  <sheetViews>
    <sheetView showGridLines="0" view="pageBreakPreview" topLeftCell="A23" zoomScale="60" zoomScaleNormal="64" zoomScalePageLayoutView="90" workbookViewId="0">
      <selection activeCell="K5" sqref="K5"/>
    </sheetView>
  </sheetViews>
  <sheetFormatPr defaultRowHeight="15" x14ac:dyDescent="0.25"/>
  <cols>
    <col min="1" max="1" width="3.28515625" customWidth="1"/>
    <col min="2" max="2" width="26" customWidth="1"/>
    <col min="3" max="3" width="21" customWidth="1"/>
    <col min="4" max="4" width="10.28515625" style="26" customWidth="1"/>
    <col min="5" max="5" width="16.42578125" customWidth="1"/>
    <col min="6" max="6" width="21" customWidth="1"/>
    <col min="7" max="7" width="20.28515625" style="26" customWidth="1"/>
    <col min="8" max="8" width="42" style="26" customWidth="1"/>
    <col min="9" max="9" width="15.140625" customWidth="1"/>
    <col min="10" max="10" width="19.140625" customWidth="1"/>
    <col min="11" max="11" width="18.7109375" customWidth="1"/>
    <col min="12" max="12" width="14.5703125" customWidth="1"/>
  </cols>
  <sheetData>
    <row r="1" spans="1:11" ht="18.75" x14ac:dyDescent="0.3">
      <c r="A1" s="29" t="s">
        <v>308</v>
      </c>
      <c r="B1" s="2"/>
      <c r="C1" s="2"/>
      <c r="D1" s="32"/>
      <c r="E1" s="2"/>
      <c r="F1" s="2"/>
      <c r="G1" s="32"/>
      <c r="H1" s="126"/>
      <c r="I1" s="4"/>
      <c r="J1" s="4"/>
      <c r="K1" s="4"/>
    </row>
    <row r="2" spans="1:11" ht="18.75" x14ac:dyDescent="0.3">
      <c r="A2" s="6"/>
      <c r="B2" s="7" t="s">
        <v>547</v>
      </c>
      <c r="C2" s="7">
        <v>1998</v>
      </c>
      <c r="D2" s="32"/>
      <c r="E2" s="2"/>
      <c r="F2" s="2"/>
      <c r="G2" s="32"/>
      <c r="H2" s="32"/>
      <c r="I2" s="4"/>
      <c r="J2" s="4"/>
      <c r="K2" s="4"/>
    </row>
    <row r="3" spans="1:11" ht="18.75" x14ac:dyDescent="0.3">
      <c r="A3" s="2"/>
      <c r="B3" s="2" t="s">
        <v>1</v>
      </c>
      <c r="C3" s="7">
        <v>1958</v>
      </c>
      <c r="D3" s="7" t="s">
        <v>555</v>
      </c>
      <c r="E3" s="2"/>
      <c r="F3" s="8"/>
      <c r="G3" s="10">
        <f>C3*K3</f>
        <v>19090.5</v>
      </c>
      <c r="H3" s="255" t="s">
        <v>3</v>
      </c>
      <c r="I3" s="255"/>
      <c r="J3" s="255"/>
      <c r="K3" s="45">
        <v>9.75</v>
      </c>
    </row>
    <row r="4" spans="1:11" ht="18.75" x14ac:dyDescent="0.3">
      <c r="A4" s="2"/>
      <c r="B4" s="2" t="s">
        <v>4</v>
      </c>
      <c r="C4" s="7">
        <v>14</v>
      </c>
      <c r="D4" s="7" t="s">
        <v>556</v>
      </c>
      <c r="E4" s="2"/>
      <c r="F4" s="8"/>
      <c r="G4" s="10">
        <f>C3*K4</f>
        <v>9496.2999999999993</v>
      </c>
      <c r="H4" s="255" t="s">
        <v>548</v>
      </c>
      <c r="I4" s="255"/>
      <c r="J4" s="255"/>
      <c r="K4" s="45">
        <v>4.8499999999999996</v>
      </c>
    </row>
    <row r="5" spans="1:11" ht="18.75" x14ac:dyDescent="0.3">
      <c r="A5" s="2"/>
      <c r="B5" s="2" t="s">
        <v>7</v>
      </c>
      <c r="C5" s="7">
        <v>28</v>
      </c>
      <c r="D5" s="7" t="s">
        <v>557</v>
      </c>
      <c r="E5" s="2"/>
      <c r="F5" s="12"/>
      <c r="G5" s="10" t="s">
        <v>9</v>
      </c>
      <c r="H5" s="255" t="s">
        <v>549</v>
      </c>
      <c r="I5" s="255"/>
      <c r="J5" s="255"/>
      <c r="K5" s="45" t="s">
        <v>9</v>
      </c>
    </row>
    <row r="6" spans="1:11" ht="18.75" x14ac:dyDescent="0.3">
      <c r="A6" s="2"/>
      <c r="B6" s="2"/>
      <c r="C6" s="2"/>
      <c r="D6" s="32"/>
      <c r="E6" s="2"/>
      <c r="F6" s="2"/>
      <c r="G6" s="32"/>
      <c r="H6" s="32"/>
      <c r="I6" s="4"/>
      <c r="J6" s="4"/>
      <c r="K6" s="4"/>
    </row>
    <row r="7" spans="1:11" ht="18.75" x14ac:dyDescent="0.3">
      <c r="A7" s="2"/>
      <c r="B7" s="2"/>
      <c r="C7" s="2"/>
      <c r="D7" s="32"/>
      <c r="E7" s="2"/>
      <c r="F7" s="2"/>
      <c r="G7" s="32"/>
      <c r="H7" s="32"/>
      <c r="I7" s="4"/>
      <c r="J7" s="4"/>
      <c r="K7" s="4"/>
    </row>
    <row r="8" spans="1:11" ht="18.75" x14ac:dyDescent="0.3">
      <c r="A8" s="2"/>
      <c r="B8" s="2"/>
      <c r="C8" s="2"/>
      <c r="D8" s="32"/>
      <c r="E8" s="2"/>
      <c r="F8" s="2"/>
      <c r="G8" s="32"/>
      <c r="H8" s="32"/>
      <c r="I8" s="4"/>
      <c r="J8" s="4"/>
      <c r="K8" s="4"/>
    </row>
    <row r="9" spans="1:11" s="14" customFormat="1" ht="56.25" x14ac:dyDescent="0.3">
      <c r="A9" s="6"/>
      <c r="B9" s="55" t="s">
        <v>11</v>
      </c>
      <c r="C9" s="57" t="s">
        <v>12</v>
      </c>
      <c r="D9" s="55" t="s">
        <v>1</v>
      </c>
      <c r="E9" s="55" t="s">
        <v>13</v>
      </c>
      <c r="F9" s="55" t="s">
        <v>550</v>
      </c>
      <c r="G9" s="55" t="s">
        <v>15</v>
      </c>
      <c r="H9" s="55" t="s">
        <v>16</v>
      </c>
      <c r="I9" s="55" t="s">
        <v>1</v>
      </c>
      <c r="J9" s="55" t="s">
        <v>13</v>
      </c>
      <c r="K9" s="55" t="s">
        <v>550</v>
      </c>
    </row>
    <row r="10" spans="1:11" ht="56.25" customHeight="1" x14ac:dyDescent="0.3">
      <c r="A10" s="2"/>
      <c r="B10" s="256" t="s">
        <v>17</v>
      </c>
      <c r="C10" s="261" t="s">
        <v>309</v>
      </c>
      <c r="D10" s="256">
        <v>60</v>
      </c>
      <c r="E10" s="253">
        <f>D10*K3</f>
        <v>585</v>
      </c>
      <c r="F10" s="253">
        <f>D10*K4</f>
        <v>291</v>
      </c>
      <c r="G10" s="53" t="s">
        <v>329</v>
      </c>
      <c r="H10" s="36" t="s">
        <v>330</v>
      </c>
      <c r="I10" s="52">
        <v>40</v>
      </c>
      <c r="J10" s="54">
        <f>I10*$K$3</f>
        <v>390</v>
      </c>
      <c r="K10" s="38">
        <f>I10*$K$4</f>
        <v>194</v>
      </c>
    </row>
    <row r="11" spans="1:11" ht="56.25" customHeight="1" x14ac:dyDescent="0.3">
      <c r="A11" s="2"/>
      <c r="B11" s="260"/>
      <c r="C11" s="262"/>
      <c r="D11" s="260"/>
      <c r="E11" s="264"/>
      <c r="F11" s="264"/>
      <c r="G11" s="53" t="s">
        <v>331</v>
      </c>
      <c r="H11" s="36" t="s">
        <v>332</v>
      </c>
      <c r="I11" s="52">
        <v>20</v>
      </c>
      <c r="J11" s="54">
        <f>I11*$K$3</f>
        <v>195</v>
      </c>
      <c r="K11" s="171">
        <f t="shared" ref="K11:K36" si="0">I11*$K$4</f>
        <v>97</v>
      </c>
    </row>
    <row r="12" spans="1:11" ht="37.5" customHeight="1" x14ac:dyDescent="0.3">
      <c r="A12" s="2"/>
      <c r="B12" s="256" t="s">
        <v>21</v>
      </c>
      <c r="C12" s="261" t="s">
        <v>316</v>
      </c>
      <c r="D12" s="256">
        <v>95</v>
      </c>
      <c r="E12" s="253">
        <f>D12*K3</f>
        <v>926.25</v>
      </c>
      <c r="F12" s="253">
        <f>D12*K4</f>
        <v>460.74999999999994</v>
      </c>
      <c r="G12" s="52" t="s">
        <v>333</v>
      </c>
      <c r="H12" s="36" t="s">
        <v>334</v>
      </c>
      <c r="I12" s="52">
        <v>70</v>
      </c>
      <c r="J12" s="54">
        <f t="shared" ref="J12:J36" si="1">I12*$K$3</f>
        <v>682.5</v>
      </c>
      <c r="K12" s="171">
        <f t="shared" si="0"/>
        <v>339.5</v>
      </c>
    </row>
    <row r="13" spans="1:11" ht="37.5" x14ac:dyDescent="0.3">
      <c r="A13" s="2"/>
      <c r="B13" s="260"/>
      <c r="C13" s="262"/>
      <c r="D13" s="260"/>
      <c r="E13" s="264"/>
      <c r="F13" s="264"/>
      <c r="G13" s="52" t="s">
        <v>335</v>
      </c>
      <c r="H13" s="36" t="s">
        <v>336</v>
      </c>
      <c r="I13" s="52">
        <v>25</v>
      </c>
      <c r="J13" s="54">
        <f t="shared" si="1"/>
        <v>243.75</v>
      </c>
      <c r="K13" s="171">
        <f t="shared" si="0"/>
        <v>121.24999999999999</v>
      </c>
    </row>
    <row r="14" spans="1:11" ht="39.75" customHeight="1" x14ac:dyDescent="0.3">
      <c r="A14" s="2"/>
      <c r="B14" s="256" t="s">
        <v>25</v>
      </c>
      <c r="C14" s="261" t="s">
        <v>317</v>
      </c>
      <c r="D14" s="256">
        <v>103</v>
      </c>
      <c r="E14" s="253">
        <f>D14*K3</f>
        <v>1004.25</v>
      </c>
      <c r="F14" s="253">
        <f>D14*K4</f>
        <v>499.54999999999995</v>
      </c>
      <c r="G14" s="52" t="s">
        <v>337</v>
      </c>
      <c r="H14" s="193" t="s">
        <v>643</v>
      </c>
      <c r="I14" s="52">
        <v>63</v>
      </c>
      <c r="J14" s="54">
        <f t="shared" si="1"/>
        <v>614.25</v>
      </c>
      <c r="K14" s="171">
        <f t="shared" si="0"/>
        <v>305.54999999999995</v>
      </c>
    </row>
    <row r="15" spans="1:11" ht="39.75" customHeight="1" x14ac:dyDescent="0.3">
      <c r="A15" s="2"/>
      <c r="B15" s="260"/>
      <c r="C15" s="262"/>
      <c r="D15" s="260"/>
      <c r="E15" s="264"/>
      <c r="F15" s="264"/>
      <c r="G15" s="52" t="s">
        <v>338</v>
      </c>
      <c r="H15" s="193" t="s">
        <v>644</v>
      </c>
      <c r="I15" s="52">
        <v>40</v>
      </c>
      <c r="J15" s="54">
        <f t="shared" si="1"/>
        <v>390</v>
      </c>
      <c r="K15" s="171">
        <f t="shared" si="0"/>
        <v>194</v>
      </c>
    </row>
    <row r="16" spans="1:11" ht="39.75" customHeight="1" x14ac:dyDescent="0.3">
      <c r="A16" s="2"/>
      <c r="B16" s="256" t="s">
        <v>31</v>
      </c>
      <c r="C16" s="261" t="s">
        <v>318</v>
      </c>
      <c r="D16" s="256">
        <v>160</v>
      </c>
      <c r="E16" s="253">
        <f>D16*K3</f>
        <v>1560</v>
      </c>
      <c r="F16" s="253">
        <f>D16*K4</f>
        <v>776</v>
      </c>
      <c r="G16" s="52" t="s">
        <v>339</v>
      </c>
      <c r="H16" s="193" t="s">
        <v>340</v>
      </c>
      <c r="I16" s="52">
        <v>80</v>
      </c>
      <c r="J16" s="54">
        <f t="shared" si="1"/>
        <v>780</v>
      </c>
      <c r="K16" s="171">
        <f t="shared" si="0"/>
        <v>388</v>
      </c>
    </row>
    <row r="17" spans="1:11" ht="39.75" customHeight="1" x14ac:dyDescent="0.3">
      <c r="A17" s="2"/>
      <c r="B17" s="260"/>
      <c r="C17" s="262"/>
      <c r="D17" s="260"/>
      <c r="E17" s="264"/>
      <c r="F17" s="264"/>
      <c r="G17" s="52" t="s">
        <v>341</v>
      </c>
      <c r="H17" s="193" t="s">
        <v>342</v>
      </c>
      <c r="I17" s="52">
        <v>80</v>
      </c>
      <c r="J17" s="54">
        <f t="shared" si="1"/>
        <v>780</v>
      </c>
      <c r="K17" s="171">
        <f t="shared" si="0"/>
        <v>388</v>
      </c>
    </row>
    <row r="18" spans="1:11" ht="39.75" customHeight="1" x14ac:dyDescent="0.3">
      <c r="A18" s="2"/>
      <c r="B18" s="33" t="s">
        <v>38</v>
      </c>
      <c r="C18" s="34" t="s">
        <v>319</v>
      </c>
      <c r="D18" s="33">
        <v>70</v>
      </c>
      <c r="E18" s="35">
        <f>D18*K3</f>
        <v>682.5</v>
      </c>
      <c r="F18" s="35">
        <f>D18*K4</f>
        <v>339.5</v>
      </c>
      <c r="G18" s="52" t="s">
        <v>343</v>
      </c>
      <c r="H18" s="36" t="s">
        <v>344</v>
      </c>
      <c r="I18" s="52">
        <v>70</v>
      </c>
      <c r="J18" s="54">
        <f t="shared" si="1"/>
        <v>682.5</v>
      </c>
      <c r="K18" s="171">
        <f t="shared" si="0"/>
        <v>339.5</v>
      </c>
    </row>
    <row r="19" spans="1:11" ht="39.75" customHeight="1" x14ac:dyDescent="0.3">
      <c r="A19" s="2"/>
      <c r="B19" s="256" t="s">
        <v>91</v>
      </c>
      <c r="C19" s="261" t="s">
        <v>320</v>
      </c>
      <c r="D19" s="256">
        <v>165</v>
      </c>
      <c r="E19" s="253">
        <f>D19*K3</f>
        <v>1608.75</v>
      </c>
      <c r="F19" s="253">
        <f>D19*K4</f>
        <v>800.24999999999989</v>
      </c>
      <c r="G19" s="52" t="s">
        <v>345</v>
      </c>
      <c r="H19" s="36" t="s">
        <v>346</v>
      </c>
      <c r="I19" s="52">
        <v>70</v>
      </c>
      <c r="J19" s="54">
        <f t="shared" si="1"/>
        <v>682.5</v>
      </c>
      <c r="K19" s="171">
        <f t="shared" si="0"/>
        <v>339.5</v>
      </c>
    </row>
    <row r="20" spans="1:11" ht="39.75" customHeight="1" x14ac:dyDescent="0.3">
      <c r="A20" s="2"/>
      <c r="B20" s="260"/>
      <c r="C20" s="262"/>
      <c r="D20" s="260"/>
      <c r="E20" s="264"/>
      <c r="F20" s="264"/>
      <c r="G20" s="52" t="s">
        <v>347</v>
      </c>
      <c r="H20" s="36" t="s">
        <v>348</v>
      </c>
      <c r="I20" s="52">
        <v>35</v>
      </c>
      <c r="J20" s="54">
        <f t="shared" si="1"/>
        <v>341.25</v>
      </c>
      <c r="K20" s="171">
        <f t="shared" si="0"/>
        <v>169.75</v>
      </c>
    </row>
    <row r="21" spans="1:11" ht="18.75" x14ac:dyDescent="0.3">
      <c r="A21" s="2"/>
      <c r="B21" s="257"/>
      <c r="C21" s="265"/>
      <c r="D21" s="257"/>
      <c r="E21" s="254"/>
      <c r="F21" s="254"/>
      <c r="G21" s="52" t="s">
        <v>349</v>
      </c>
      <c r="H21" s="36" t="s">
        <v>350</v>
      </c>
      <c r="I21" s="52">
        <v>60</v>
      </c>
      <c r="J21" s="54">
        <f t="shared" si="1"/>
        <v>585</v>
      </c>
      <c r="K21" s="171">
        <f t="shared" si="0"/>
        <v>291</v>
      </c>
    </row>
    <row r="22" spans="1:11" ht="56.25" x14ac:dyDescent="0.3">
      <c r="A22" s="2"/>
      <c r="B22" s="33" t="s">
        <v>239</v>
      </c>
      <c r="C22" s="34" t="s">
        <v>321</v>
      </c>
      <c r="D22" s="33">
        <v>70</v>
      </c>
      <c r="E22" s="35">
        <f>D22*K3</f>
        <v>682.5</v>
      </c>
      <c r="F22" s="35">
        <f>D22*K4</f>
        <v>339.5</v>
      </c>
      <c r="G22" s="52" t="s">
        <v>351</v>
      </c>
      <c r="H22" s="36" t="s">
        <v>352</v>
      </c>
      <c r="I22" s="52">
        <v>70</v>
      </c>
      <c r="J22" s="54">
        <f t="shared" si="1"/>
        <v>682.5</v>
      </c>
      <c r="K22" s="171">
        <f t="shared" si="0"/>
        <v>339.5</v>
      </c>
    </row>
    <row r="23" spans="1:11" ht="37.5" x14ac:dyDescent="0.3">
      <c r="A23" s="2"/>
      <c r="B23" s="256" t="s">
        <v>240</v>
      </c>
      <c r="C23" s="286" t="s">
        <v>322</v>
      </c>
      <c r="D23" s="256">
        <v>165</v>
      </c>
      <c r="E23" s="253">
        <f>D23*K3</f>
        <v>1608.75</v>
      </c>
      <c r="F23" s="253">
        <f>D23*K4</f>
        <v>800.24999999999989</v>
      </c>
      <c r="G23" s="52" t="s">
        <v>353</v>
      </c>
      <c r="H23" s="36" t="s">
        <v>354</v>
      </c>
      <c r="I23" s="52">
        <v>70</v>
      </c>
      <c r="J23" s="54">
        <f t="shared" si="1"/>
        <v>682.5</v>
      </c>
      <c r="K23" s="171">
        <f t="shared" si="0"/>
        <v>339.5</v>
      </c>
    </row>
    <row r="24" spans="1:11" ht="18.75" x14ac:dyDescent="0.3">
      <c r="A24" s="2"/>
      <c r="B24" s="260"/>
      <c r="C24" s="287"/>
      <c r="D24" s="260"/>
      <c r="E24" s="264"/>
      <c r="F24" s="264"/>
      <c r="G24" s="52" t="s">
        <v>355</v>
      </c>
      <c r="H24" s="36" t="s">
        <v>356</v>
      </c>
      <c r="I24" s="52">
        <v>55</v>
      </c>
      <c r="J24" s="54">
        <f t="shared" si="1"/>
        <v>536.25</v>
      </c>
      <c r="K24" s="171">
        <f t="shared" si="0"/>
        <v>266.75</v>
      </c>
    </row>
    <row r="25" spans="1:11" ht="62.25" customHeight="1" x14ac:dyDescent="0.3">
      <c r="A25" s="2"/>
      <c r="B25" s="257"/>
      <c r="C25" s="302"/>
      <c r="D25" s="257"/>
      <c r="E25" s="254"/>
      <c r="F25" s="254"/>
      <c r="G25" s="52" t="s">
        <v>357</v>
      </c>
      <c r="H25" s="36" t="s">
        <v>358</v>
      </c>
      <c r="I25" s="52">
        <v>40</v>
      </c>
      <c r="J25" s="54">
        <f t="shared" si="1"/>
        <v>390</v>
      </c>
      <c r="K25" s="171">
        <f t="shared" si="0"/>
        <v>194</v>
      </c>
    </row>
    <row r="26" spans="1:11" ht="56.25" customHeight="1" x14ac:dyDescent="0.3">
      <c r="A26" s="2"/>
      <c r="B26" s="256" t="s">
        <v>310</v>
      </c>
      <c r="C26" s="261" t="s">
        <v>323</v>
      </c>
      <c r="D26" s="256">
        <v>170</v>
      </c>
      <c r="E26" s="253">
        <f>D26*K3</f>
        <v>1657.5</v>
      </c>
      <c r="F26" s="253">
        <f>D26*K4</f>
        <v>824.49999999999989</v>
      </c>
      <c r="G26" s="53" t="s">
        <v>359</v>
      </c>
      <c r="H26" s="36" t="s">
        <v>360</v>
      </c>
      <c r="I26" s="52">
        <v>50</v>
      </c>
      <c r="J26" s="54">
        <f t="shared" si="1"/>
        <v>487.5</v>
      </c>
      <c r="K26" s="171">
        <f t="shared" si="0"/>
        <v>242.49999999999997</v>
      </c>
    </row>
    <row r="27" spans="1:11" ht="56.25" customHeight="1" x14ac:dyDescent="0.3">
      <c r="A27" s="2"/>
      <c r="B27" s="260"/>
      <c r="C27" s="262"/>
      <c r="D27" s="260"/>
      <c r="E27" s="264"/>
      <c r="F27" s="264"/>
      <c r="G27" s="53" t="s">
        <v>361</v>
      </c>
      <c r="H27" s="36" t="s">
        <v>362</v>
      </c>
      <c r="I27" s="52">
        <v>50</v>
      </c>
      <c r="J27" s="54">
        <f t="shared" si="1"/>
        <v>487.5</v>
      </c>
      <c r="K27" s="171">
        <f t="shared" si="0"/>
        <v>242.49999999999997</v>
      </c>
    </row>
    <row r="28" spans="1:11" ht="56.25" x14ac:dyDescent="0.3">
      <c r="A28" s="2"/>
      <c r="B28" s="260"/>
      <c r="C28" s="262"/>
      <c r="D28" s="260"/>
      <c r="E28" s="264"/>
      <c r="F28" s="264"/>
      <c r="G28" s="52" t="s">
        <v>363</v>
      </c>
      <c r="H28" s="36" t="s">
        <v>364</v>
      </c>
      <c r="I28" s="52">
        <v>70</v>
      </c>
      <c r="J28" s="54">
        <f t="shared" si="1"/>
        <v>682.5</v>
      </c>
      <c r="K28" s="171">
        <f t="shared" si="0"/>
        <v>339.5</v>
      </c>
    </row>
    <row r="29" spans="1:11" ht="58.5" customHeight="1" x14ac:dyDescent="0.3">
      <c r="A29" s="2"/>
      <c r="B29" s="256" t="s">
        <v>311</v>
      </c>
      <c r="C29" s="261" t="s">
        <v>324</v>
      </c>
      <c r="D29" s="256">
        <v>170</v>
      </c>
      <c r="E29" s="253">
        <f>D29*K3</f>
        <v>1657.5</v>
      </c>
      <c r="F29" s="253">
        <f>D29*K4</f>
        <v>824.49999999999989</v>
      </c>
      <c r="G29" s="52" t="s">
        <v>365</v>
      </c>
      <c r="H29" s="193" t="s">
        <v>366</v>
      </c>
      <c r="I29" s="52">
        <v>50</v>
      </c>
      <c r="J29" s="54">
        <f t="shared" si="1"/>
        <v>487.5</v>
      </c>
      <c r="K29" s="171">
        <f t="shared" si="0"/>
        <v>242.49999999999997</v>
      </c>
    </row>
    <row r="30" spans="1:11" ht="37.5" x14ac:dyDescent="0.3">
      <c r="A30" s="2"/>
      <c r="B30" s="260"/>
      <c r="C30" s="262"/>
      <c r="D30" s="260"/>
      <c r="E30" s="264"/>
      <c r="F30" s="264"/>
      <c r="G30" s="52" t="s">
        <v>367</v>
      </c>
      <c r="H30" s="193" t="s">
        <v>649</v>
      </c>
      <c r="I30" s="52">
        <v>120</v>
      </c>
      <c r="J30" s="54">
        <f t="shared" si="1"/>
        <v>1170</v>
      </c>
      <c r="K30" s="171">
        <f t="shared" si="0"/>
        <v>582</v>
      </c>
    </row>
    <row r="31" spans="1:11" ht="57" customHeight="1" x14ac:dyDescent="0.3">
      <c r="A31" s="2"/>
      <c r="B31" s="256" t="s">
        <v>312</v>
      </c>
      <c r="C31" s="261" t="s">
        <v>325</v>
      </c>
      <c r="D31" s="256">
        <v>160</v>
      </c>
      <c r="E31" s="253">
        <f>D31*K3</f>
        <v>1560</v>
      </c>
      <c r="F31" s="253">
        <f>D31*K4</f>
        <v>776</v>
      </c>
      <c r="G31" s="52" t="s">
        <v>368</v>
      </c>
      <c r="H31" s="193" t="s">
        <v>369</v>
      </c>
      <c r="I31" s="52">
        <v>60</v>
      </c>
      <c r="J31" s="54">
        <f t="shared" si="1"/>
        <v>585</v>
      </c>
      <c r="K31" s="171">
        <f t="shared" si="0"/>
        <v>291</v>
      </c>
    </row>
    <row r="32" spans="1:11" ht="39.75" customHeight="1" x14ac:dyDescent="0.3">
      <c r="A32" s="2"/>
      <c r="B32" s="260"/>
      <c r="C32" s="262"/>
      <c r="D32" s="260"/>
      <c r="E32" s="264"/>
      <c r="F32" s="264"/>
      <c r="G32" s="52" t="s">
        <v>370</v>
      </c>
      <c r="H32" s="193" t="s">
        <v>371</v>
      </c>
      <c r="I32" s="52">
        <v>100</v>
      </c>
      <c r="J32" s="54">
        <f t="shared" si="1"/>
        <v>975</v>
      </c>
      <c r="K32" s="171">
        <f t="shared" si="0"/>
        <v>484.99999999999994</v>
      </c>
    </row>
    <row r="33" spans="1:11" ht="77.25" customHeight="1" x14ac:dyDescent="0.3">
      <c r="A33" s="2"/>
      <c r="B33" s="33" t="s">
        <v>313</v>
      </c>
      <c r="C33" s="34" t="s">
        <v>326</v>
      </c>
      <c r="D33" s="33">
        <v>170</v>
      </c>
      <c r="E33" s="35">
        <f>D33*K3</f>
        <v>1657.5</v>
      </c>
      <c r="F33" s="35">
        <f>D33*K4</f>
        <v>824.49999999999989</v>
      </c>
      <c r="G33" s="52" t="s">
        <v>372</v>
      </c>
      <c r="H33" s="193" t="s">
        <v>373</v>
      </c>
      <c r="I33" s="52">
        <v>170</v>
      </c>
      <c r="J33" s="54">
        <f t="shared" si="1"/>
        <v>1657.5</v>
      </c>
      <c r="K33" s="171">
        <f t="shared" si="0"/>
        <v>824.49999999999989</v>
      </c>
    </row>
    <row r="34" spans="1:11" ht="56.25" x14ac:dyDescent="0.3">
      <c r="A34" s="2"/>
      <c r="B34" s="33" t="s">
        <v>314</v>
      </c>
      <c r="C34" s="34" t="s">
        <v>327</v>
      </c>
      <c r="D34" s="33">
        <v>240</v>
      </c>
      <c r="E34" s="35">
        <f>D34*K3</f>
        <v>2340</v>
      </c>
      <c r="F34" s="35">
        <f>D34*K4</f>
        <v>1164</v>
      </c>
      <c r="G34" s="52" t="s">
        <v>374</v>
      </c>
      <c r="H34" s="193" t="s">
        <v>645</v>
      </c>
      <c r="I34" s="52">
        <v>240</v>
      </c>
      <c r="J34" s="54">
        <f t="shared" si="1"/>
        <v>2340</v>
      </c>
      <c r="K34" s="171">
        <f t="shared" si="0"/>
        <v>1164</v>
      </c>
    </row>
    <row r="35" spans="1:11" ht="39.75" customHeight="1" x14ac:dyDescent="0.3">
      <c r="A35" s="2"/>
      <c r="B35" s="256" t="s">
        <v>315</v>
      </c>
      <c r="C35" s="261" t="s">
        <v>328</v>
      </c>
      <c r="D35" s="256">
        <v>160</v>
      </c>
      <c r="E35" s="253">
        <f>D35*K3</f>
        <v>1560</v>
      </c>
      <c r="F35" s="253">
        <f>D35*K4</f>
        <v>776</v>
      </c>
      <c r="G35" s="52" t="s">
        <v>375</v>
      </c>
      <c r="H35" s="36" t="s">
        <v>376</v>
      </c>
      <c r="I35" s="52">
        <v>120</v>
      </c>
      <c r="J35" s="54">
        <f t="shared" si="1"/>
        <v>1170</v>
      </c>
      <c r="K35" s="171">
        <f t="shared" si="0"/>
        <v>582</v>
      </c>
    </row>
    <row r="36" spans="1:11" ht="39.75" customHeight="1" x14ac:dyDescent="0.3">
      <c r="A36" s="2"/>
      <c r="B36" s="257"/>
      <c r="C36" s="265"/>
      <c r="D36" s="257"/>
      <c r="E36" s="254"/>
      <c r="F36" s="254"/>
      <c r="G36" s="52" t="s">
        <v>181</v>
      </c>
      <c r="H36" s="36" t="s">
        <v>182</v>
      </c>
      <c r="I36" s="52">
        <v>40</v>
      </c>
      <c r="J36" s="54">
        <f t="shared" si="1"/>
        <v>390</v>
      </c>
      <c r="K36" s="171">
        <f t="shared" si="0"/>
        <v>194</v>
      </c>
    </row>
    <row r="37" spans="1:11" ht="18.75" x14ac:dyDescent="0.3">
      <c r="A37" s="2"/>
      <c r="B37" s="40"/>
      <c r="C37" s="41"/>
      <c r="D37" s="40"/>
      <c r="E37" s="42"/>
      <c r="F37" s="42"/>
      <c r="G37" s="49"/>
      <c r="H37" s="49"/>
      <c r="I37" s="40"/>
      <c r="J37" s="42"/>
      <c r="K37" s="42"/>
    </row>
    <row r="38" spans="1:11" s="14" customFormat="1" ht="18.75" x14ac:dyDescent="0.3">
      <c r="A38" s="6"/>
      <c r="B38" s="6"/>
      <c r="C38" s="6" t="s">
        <v>35</v>
      </c>
      <c r="D38" s="21">
        <f>SUM(D10:D36)</f>
        <v>1958</v>
      </c>
      <c r="E38" s="22">
        <f>SUM(E10:E36)</f>
        <v>19090.5</v>
      </c>
      <c r="F38" s="22">
        <f>SUM(F10:F36)</f>
        <v>9496.2999999999993</v>
      </c>
      <c r="G38" s="22"/>
      <c r="H38" s="22"/>
      <c r="I38" s="23">
        <f>SUM(I10:I37)</f>
        <v>1958</v>
      </c>
      <c r="J38" s="46">
        <f>SUM(J10:J37)</f>
        <v>19090.5</v>
      </c>
      <c r="K38" s="46">
        <f>SUM(K10:K36)</f>
        <v>9496.2999999999993</v>
      </c>
    </row>
    <row r="39" spans="1:11" s="14" customFormat="1" ht="18.75" x14ac:dyDescent="0.3">
      <c r="A39" s="6"/>
      <c r="B39" s="6"/>
      <c r="C39" s="6"/>
      <c r="D39" s="21"/>
      <c r="E39" s="21"/>
      <c r="F39" s="22"/>
      <c r="G39" s="22"/>
      <c r="H39" s="22"/>
      <c r="I39" s="25"/>
      <c r="J39" s="25"/>
      <c r="K39" s="25"/>
    </row>
    <row r="40" spans="1:11" ht="36.75" customHeight="1" x14ac:dyDescent="0.3">
      <c r="A40" s="2" t="s">
        <v>551</v>
      </c>
      <c r="B40" s="2"/>
      <c r="C40" s="2"/>
      <c r="D40" s="2"/>
      <c r="E40" s="2"/>
      <c r="F40" s="2"/>
      <c r="G40" s="2"/>
      <c r="H40" s="2"/>
      <c r="I40" s="2"/>
      <c r="J40" s="2"/>
      <c r="K40" s="2"/>
    </row>
  </sheetData>
  <mergeCells count="53">
    <mergeCell ref="B23:B25"/>
    <mergeCell ref="C23:C25"/>
    <mergeCell ref="D23:D25"/>
    <mergeCell ref="E23:E25"/>
    <mergeCell ref="F23:F25"/>
    <mergeCell ref="B35:B36"/>
    <mergeCell ref="C35:C36"/>
    <mergeCell ref="D35:D36"/>
    <mergeCell ref="E35:E36"/>
    <mergeCell ref="F35:F36"/>
    <mergeCell ref="B31:B32"/>
    <mergeCell ref="C31:C32"/>
    <mergeCell ref="D31:D32"/>
    <mergeCell ref="E31:E32"/>
    <mergeCell ref="F31:F32"/>
    <mergeCell ref="B29:B30"/>
    <mergeCell ref="C29:C30"/>
    <mergeCell ref="D29:D30"/>
    <mergeCell ref="E29:E30"/>
    <mergeCell ref="F29:F30"/>
    <mergeCell ref="B26:B28"/>
    <mergeCell ref="C26:C28"/>
    <mergeCell ref="D26:D28"/>
    <mergeCell ref="E26:E28"/>
    <mergeCell ref="F26:F28"/>
    <mergeCell ref="B19:B21"/>
    <mergeCell ref="C19:C21"/>
    <mergeCell ref="D19:D21"/>
    <mergeCell ref="E19:E21"/>
    <mergeCell ref="F19:F21"/>
    <mergeCell ref="B16:B17"/>
    <mergeCell ref="C16:C17"/>
    <mergeCell ref="D16:D17"/>
    <mergeCell ref="E16:E17"/>
    <mergeCell ref="F16:F17"/>
    <mergeCell ref="B14:B15"/>
    <mergeCell ref="C14:C15"/>
    <mergeCell ref="D14:D15"/>
    <mergeCell ref="E14:E15"/>
    <mergeCell ref="F14:F15"/>
    <mergeCell ref="B12:B13"/>
    <mergeCell ref="C12:C13"/>
    <mergeCell ref="D12:D13"/>
    <mergeCell ref="E12:E13"/>
    <mergeCell ref="F12:F13"/>
    <mergeCell ref="H3:J3"/>
    <mergeCell ref="H4:J4"/>
    <mergeCell ref="H5:J5"/>
    <mergeCell ref="B10:B11"/>
    <mergeCell ref="C10:C11"/>
    <mergeCell ref="D10:D11"/>
    <mergeCell ref="E10:E11"/>
    <mergeCell ref="F10:F11"/>
  </mergeCells>
  <pageMargins left="0.16" right="0.25" top="0.35" bottom="0.64" header="0.3" footer="0.2"/>
  <pageSetup paperSize="9" scale="56" fitToHeight="0" orientation="landscape" r:id="rId1"/>
  <headerFooter>
    <oddHeader xml:space="preserve">&amp;R&amp;U&amp;K00B0F0 2019 VERSION 7 (30/8/2019
</oddHeader>
  </headerFooter>
  <rowBreaks count="1" manualBreakCount="1">
    <brk id="25" max="12" man="1"/>
  </rowBreaks>
  <colBreaks count="1" manualBreakCount="1">
    <brk id="11"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K39"/>
  <sheetViews>
    <sheetView showGridLines="0" view="pageBreakPreview" topLeftCell="A19" zoomScale="60" zoomScaleNormal="60" zoomScalePageLayoutView="91" workbookViewId="0">
      <selection activeCell="J20" sqref="J20"/>
    </sheetView>
  </sheetViews>
  <sheetFormatPr defaultRowHeight="15" x14ac:dyDescent="0.25"/>
  <cols>
    <col min="1" max="1" width="3.28515625" customWidth="1"/>
    <col min="2" max="2" width="28.42578125" bestFit="1" customWidth="1"/>
    <col min="3" max="3" width="19.42578125" customWidth="1"/>
    <col min="4" max="4" width="10.28515625" style="26" customWidth="1"/>
    <col min="5" max="5" width="15.85546875" customWidth="1"/>
    <col min="6" max="6" width="33.28515625" customWidth="1"/>
    <col min="7" max="7" width="19" bestFit="1" customWidth="1"/>
    <col min="8" max="8" width="35.140625" customWidth="1"/>
    <col min="9" max="9" width="15.140625" customWidth="1"/>
    <col min="10" max="10" width="21.85546875" customWidth="1"/>
    <col min="11" max="11" width="16.42578125" customWidth="1"/>
  </cols>
  <sheetData>
    <row r="1" spans="1:11" ht="18.75" x14ac:dyDescent="0.3">
      <c r="A1" s="29" t="s">
        <v>488</v>
      </c>
      <c r="B1" s="2"/>
      <c r="C1" s="2"/>
      <c r="D1" s="76"/>
    </row>
    <row r="2" spans="1:11" ht="18.75" x14ac:dyDescent="0.3">
      <c r="A2" s="6"/>
      <c r="B2" s="7" t="s">
        <v>547</v>
      </c>
      <c r="C2" s="7">
        <v>1718</v>
      </c>
      <c r="D2" s="76"/>
    </row>
    <row r="3" spans="1:11" ht="18.75" x14ac:dyDescent="0.3">
      <c r="A3" s="2"/>
      <c r="B3" s="2" t="s">
        <v>407</v>
      </c>
      <c r="C3" s="7">
        <f>D33</f>
        <v>1505</v>
      </c>
      <c r="D3" s="7" t="s">
        <v>555</v>
      </c>
      <c r="G3" s="85">
        <f>C3*K3</f>
        <v>14749.000000000002</v>
      </c>
      <c r="H3" s="310" t="s">
        <v>3</v>
      </c>
      <c r="I3" s="310"/>
      <c r="J3" s="310"/>
      <c r="K3" s="84">
        <v>9.8000000000000007</v>
      </c>
    </row>
    <row r="4" spans="1:11" ht="18.75" x14ac:dyDescent="0.3">
      <c r="A4" s="2"/>
      <c r="B4" s="2" t="s">
        <v>408</v>
      </c>
      <c r="C4" s="7">
        <v>11</v>
      </c>
      <c r="D4" s="7" t="s">
        <v>556</v>
      </c>
      <c r="G4" s="85">
        <f>C3*K4</f>
        <v>7374.5000000000009</v>
      </c>
      <c r="H4" s="310" t="s">
        <v>548</v>
      </c>
      <c r="I4" s="310"/>
      <c r="J4" s="310"/>
      <c r="K4" s="84">
        <v>4.9000000000000004</v>
      </c>
    </row>
    <row r="5" spans="1:11" ht="18.75" x14ac:dyDescent="0.3">
      <c r="A5" s="2"/>
      <c r="B5" s="2" t="s">
        <v>409</v>
      </c>
      <c r="C5" s="7">
        <v>21</v>
      </c>
      <c r="D5" s="7" t="s">
        <v>557</v>
      </c>
      <c r="G5" s="77" t="s">
        <v>9</v>
      </c>
      <c r="H5" s="310" t="s">
        <v>549</v>
      </c>
      <c r="I5" s="310"/>
      <c r="J5" s="310"/>
      <c r="K5" s="77" t="s">
        <v>9</v>
      </c>
    </row>
    <row r="6" spans="1:11" ht="18.75" x14ac:dyDescent="0.3">
      <c r="A6" s="2"/>
      <c r="B6" s="2"/>
      <c r="C6" s="2"/>
      <c r="D6" s="76"/>
    </row>
    <row r="7" spans="1:11" ht="18.75" x14ac:dyDescent="0.3">
      <c r="A7" s="2"/>
      <c r="B7" s="2"/>
      <c r="C7" s="2"/>
      <c r="D7" s="76"/>
    </row>
    <row r="8" spans="1:11" ht="18.75" x14ac:dyDescent="0.3">
      <c r="A8" s="2"/>
      <c r="B8" s="2"/>
      <c r="C8" s="2"/>
      <c r="D8" s="76"/>
    </row>
    <row r="9" spans="1:11" s="14" customFormat="1" ht="56.25" x14ac:dyDescent="0.3">
      <c r="A9" s="6"/>
      <c r="B9" s="55" t="s">
        <v>11</v>
      </c>
      <c r="C9" s="57" t="s">
        <v>12</v>
      </c>
      <c r="D9" s="55" t="s">
        <v>1</v>
      </c>
      <c r="E9" s="55" t="s">
        <v>13</v>
      </c>
      <c r="F9" s="55" t="s">
        <v>550</v>
      </c>
      <c r="G9" s="55" t="s">
        <v>15</v>
      </c>
      <c r="H9" s="55" t="s">
        <v>16</v>
      </c>
      <c r="I9" s="55" t="s">
        <v>1</v>
      </c>
      <c r="J9" s="55" t="s">
        <v>13</v>
      </c>
      <c r="K9" s="55" t="s">
        <v>550</v>
      </c>
    </row>
    <row r="10" spans="1:11" s="90" customFormat="1" ht="56.25" customHeight="1" x14ac:dyDescent="0.3">
      <c r="A10" s="88"/>
      <c r="B10" s="294" t="s">
        <v>17</v>
      </c>
      <c r="C10" s="307" t="s">
        <v>413</v>
      </c>
      <c r="D10" s="294">
        <v>65</v>
      </c>
      <c r="E10" s="309">
        <f>D10*K3</f>
        <v>637</v>
      </c>
      <c r="F10" s="309">
        <f>D10*K4</f>
        <v>318.5</v>
      </c>
      <c r="G10" s="130" t="s">
        <v>420</v>
      </c>
      <c r="H10" s="89" t="s">
        <v>389</v>
      </c>
      <c r="I10" s="143">
        <v>40</v>
      </c>
      <c r="J10" s="135">
        <f>I10*K3</f>
        <v>392</v>
      </c>
      <c r="K10" s="135">
        <f>I10*K4</f>
        <v>196</v>
      </c>
    </row>
    <row r="11" spans="1:11" s="90" customFormat="1" ht="56.25" customHeight="1" x14ac:dyDescent="0.3">
      <c r="A11" s="88"/>
      <c r="B11" s="300"/>
      <c r="C11" s="305"/>
      <c r="D11" s="300"/>
      <c r="E11" s="309"/>
      <c r="F11" s="309"/>
      <c r="G11" s="130" t="s">
        <v>335</v>
      </c>
      <c r="H11" s="194" t="s">
        <v>336</v>
      </c>
      <c r="I11" s="143">
        <v>25</v>
      </c>
      <c r="J11" s="135">
        <f>I11*K3</f>
        <v>245.00000000000003</v>
      </c>
      <c r="K11" s="135">
        <f>I11*K4</f>
        <v>122.50000000000001</v>
      </c>
    </row>
    <row r="12" spans="1:11" s="90" customFormat="1" ht="37.5" customHeight="1" x14ac:dyDescent="0.3">
      <c r="A12" s="88"/>
      <c r="B12" s="294" t="s">
        <v>21</v>
      </c>
      <c r="C12" s="307" t="s">
        <v>414</v>
      </c>
      <c r="D12" s="294">
        <v>135</v>
      </c>
      <c r="E12" s="303">
        <f>D12*K3</f>
        <v>1323</v>
      </c>
      <c r="F12" s="309">
        <f>D12*K4</f>
        <v>661.5</v>
      </c>
      <c r="G12" s="258" t="s">
        <v>423</v>
      </c>
      <c r="H12" s="268" t="s">
        <v>440</v>
      </c>
      <c r="I12" s="268">
        <v>135</v>
      </c>
      <c r="J12" s="303">
        <f>I12*K3</f>
        <v>1323</v>
      </c>
      <c r="K12" s="303">
        <f>I12*K4</f>
        <v>661.5</v>
      </c>
    </row>
    <row r="13" spans="1:11" s="90" customFormat="1" ht="18.75" x14ac:dyDescent="0.3">
      <c r="A13" s="88"/>
      <c r="B13" s="300"/>
      <c r="C13" s="305"/>
      <c r="D13" s="295"/>
      <c r="E13" s="304"/>
      <c r="F13" s="309"/>
      <c r="G13" s="259"/>
      <c r="H13" s="270"/>
      <c r="I13" s="270"/>
      <c r="J13" s="304"/>
      <c r="K13" s="304"/>
    </row>
    <row r="14" spans="1:11" s="90" customFormat="1" ht="75" x14ac:dyDescent="0.3">
      <c r="A14" s="88"/>
      <c r="B14" s="127" t="s">
        <v>25</v>
      </c>
      <c r="C14" s="142" t="s">
        <v>501</v>
      </c>
      <c r="D14" s="139">
        <v>90</v>
      </c>
      <c r="E14" s="135">
        <f>D14*K3</f>
        <v>882.00000000000011</v>
      </c>
      <c r="F14" s="135">
        <f>D14*K4</f>
        <v>441.00000000000006</v>
      </c>
      <c r="G14" s="130" t="s">
        <v>425</v>
      </c>
      <c r="H14" s="89" t="s">
        <v>442</v>
      </c>
      <c r="I14" s="143">
        <v>90</v>
      </c>
      <c r="J14" s="135">
        <f>I14*K3</f>
        <v>882.00000000000011</v>
      </c>
      <c r="K14" s="135">
        <f>I14*K4</f>
        <v>441.00000000000006</v>
      </c>
    </row>
    <row r="15" spans="1:11" s="90" customFormat="1" ht="37.5" x14ac:dyDescent="0.3">
      <c r="A15" s="88"/>
      <c r="B15" s="294" t="s">
        <v>31</v>
      </c>
      <c r="C15" s="308" t="s">
        <v>455</v>
      </c>
      <c r="D15" s="311">
        <v>140</v>
      </c>
      <c r="E15" s="312">
        <f>D15*K3</f>
        <v>1372</v>
      </c>
      <c r="F15" s="313">
        <f>D15*K4</f>
        <v>686</v>
      </c>
      <c r="G15" s="144" t="s">
        <v>458</v>
      </c>
      <c r="H15" s="144" t="s">
        <v>459</v>
      </c>
      <c r="I15" s="209">
        <v>80</v>
      </c>
      <c r="J15" s="135">
        <f>I15*K3</f>
        <v>784</v>
      </c>
      <c r="K15" s="135">
        <f>I15*K4</f>
        <v>392</v>
      </c>
    </row>
    <row r="16" spans="1:11" s="90" customFormat="1" ht="37.5" x14ac:dyDescent="0.3">
      <c r="A16" s="88"/>
      <c r="B16" s="300"/>
      <c r="C16" s="308"/>
      <c r="D16" s="311"/>
      <c r="E16" s="275"/>
      <c r="F16" s="311"/>
      <c r="G16" s="89" t="s">
        <v>422</v>
      </c>
      <c r="H16" s="89" t="s">
        <v>439</v>
      </c>
      <c r="I16" s="209">
        <v>60</v>
      </c>
      <c r="J16" s="135">
        <f>I16*K3</f>
        <v>588</v>
      </c>
      <c r="K16" s="135">
        <f>I16*K4</f>
        <v>294</v>
      </c>
    </row>
    <row r="17" spans="1:11" s="90" customFormat="1" ht="37.5" x14ac:dyDescent="0.3">
      <c r="A17" s="88"/>
      <c r="B17" s="294" t="s">
        <v>38</v>
      </c>
      <c r="C17" s="307" t="s">
        <v>418</v>
      </c>
      <c r="D17" s="294">
        <v>175</v>
      </c>
      <c r="E17" s="303">
        <f>D17*K3</f>
        <v>1715.0000000000002</v>
      </c>
      <c r="F17" s="309">
        <f>D17*K4</f>
        <v>857.50000000000011</v>
      </c>
      <c r="G17" s="144" t="s">
        <v>503</v>
      </c>
      <c r="H17" s="144" t="s">
        <v>510</v>
      </c>
      <c r="I17" s="209">
        <v>100</v>
      </c>
      <c r="J17" s="135">
        <f>I17*K3</f>
        <v>980.00000000000011</v>
      </c>
      <c r="K17" s="135">
        <f>I17*K4</f>
        <v>490.00000000000006</v>
      </c>
    </row>
    <row r="18" spans="1:11" s="90" customFormat="1" ht="56.25" customHeight="1" x14ac:dyDescent="0.3">
      <c r="A18" s="88"/>
      <c r="B18" s="295"/>
      <c r="C18" s="306"/>
      <c r="D18" s="295"/>
      <c r="E18" s="304"/>
      <c r="F18" s="309"/>
      <c r="G18" s="89" t="s">
        <v>436</v>
      </c>
      <c r="H18" s="89" t="s">
        <v>511</v>
      </c>
      <c r="I18" s="209">
        <v>75</v>
      </c>
      <c r="J18" s="135">
        <f>I18*K3</f>
        <v>735</v>
      </c>
      <c r="K18" s="135">
        <f>I18*K4</f>
        <v>367.5</v>
      </c>
    </row>
    <row r="19" spans="1:11" s="90" customFormat="1" ht="37.5" x14ac:dyDescent="0.3">
      <c r="A19" s="88"/>
      <c r="B19" s="294" t="s">
        <v>91</v>
      </c>
      <c r="C19" s="307" t="s">
        <v>419</v>
      </c>
      <c r="D19" s="294">
        <v>185</v>
      </c>
      <c r="E19" s="303">
        <f>D19*K3</f>
        <v>1813.0000000000002</v>
      </c>
      <c r="F19" s="309">
        <f>D19*K4</f>
        <v>906.50000000000011</v>
      </c>
      <c r="G19" s="140" t="s">
        <v>375</v>
      </c>
      <c r="H19" s="140" t="s">
        <v>522</v>
      </c>
      <c r="I19" s="211">
        <v>120</v>
      </c>
      <c r="J19" s="135">
        <f>I19*K3</f>
        <v>1176</v>
      </c>
      <c r="K19" s="135">
        <f>I19*K4</f>
        <v>588</v>
      </c>
    </row>
    <row r="20" spans="1:11" s="90" customFormat="1" ht="37.5" x14ac:dyDescent="0.3">
      <c r="A20" s="88"/>
      <c r="B20" s="295"/>
      <c r="C20" s="306"/>
      <c r="D20" s="295"/>
      <c r="E20" s="304"/>
      <c r="F20" s="309"/>
      <c r="G20" s="89" t="s">
        <v>437</v>
      </c>
      <c r="H20" s="89" t="s">
        <v>453</v>
      </c>
      <c r="I20" s="211">
        <v>65</v>
      </c>
      <c r="J20" s="135">
        <f>I20*K3</f>
        <v>637</v>
      </c>
      <c r="K20" s="135">
        <f>I20*K4</f>
        <v>318.5</v>
      </c>
    </row>
    <row r="21" spans="1:11" s="90" customFormat="1" ht="56.25" x14ac:dyDescent="0.3">
      <c r="A21" s="88"/>
      <c r="B21" s="298" t="s">
        <v>239</v>
      </c>
      <c r="C21" s="308" t="s">
        <v>512</v>
      </c>
      <c r="D21" s="298">
        <v>150</v>
      </c>
      <c r="E21" s="309">
        <f>D21*K3</f>
        <v>1470</v>
      </c>
      <c r="F21" s="309">
        <f>D21*K4</f>
        <v>735</v>
      </c>
      <c r="G21" s="144" t="s">
        <v>499</v>
      </c>
      <c r="H21" s="144" t="s">
        <v>500</v>
      </c>
      <c r="I21" s="211">
        <v>60</v>
      </c>
      <c r="J21" s="135">
        <f>I21*K3</f>
        <v>588</v>
      </c>
      <c r="K21" s="135">
        <f>I21*K4</f>
        <v>294</v>
      </c>
    </row>
    <row r="22" spans="1:11" s="90" customFormat="1" ht="37.5" x14ac:dyDescent="0.3">
      <c r="A22" s="88"/>
      <c r="B22" s="298"/>
      <c r="C22" s="308"/>
      <c r="D22" s="298"/>
      <c r="E22" s="309"/>
      <c r="F22" s="309"/>
      <c r="G22" s="89" t="s">
        <v>433</v>
      </c>
      <c r="H22" s="89" t="s">
        <v>449</v>
      </c>
      <c r="I22" s="211">
        <v>90</v>
      </c>
      <c r="J22" s="135">
        <f>I22*K3</f>
        <v>882.00000000000011</v>
      </c>
      <c r="K22" s="135">
        <f>I22*K4</f>
        <v>441.00000000000006</v>
      </c>
    </row>
    <row r="23" spans="1:11" s="90" customFormat="1" ht="37.5" x14ac:dyDescent="0.3">
      <c r="A23" s="88"/>
      <c r="B23" s="298" t="s">
        <v>240</v>
      </c>
      <c r="C23" s="307" t="s">
        <v>521</v>
      </c>
      <c r="D23" s="294">
        <v>155</v>
      </c>
      <c r="E23" s="312">
        <f>D23*K3</f>
        <v>1519</v>
      </c>
      <c r="F23" s="313">
        <f>D23*K4</f>
        <v>759.5</v>
      </c>
      <c r="G23" s="89" t="s">
        <v>432</v>
      </c>
      <c r="H23" s="89" t="s">
        <v>514</v>
      </c>
      <c r="I23" s="211">
        <v>40</v>
      </c>
      <c r="J23" s="135">
        <f>I23*K3</f>
        <v>392</v>
      </c>
      <c r="K23" s="135">
        <f>I23*K4</f>
        <v>196</v>
      </c>
    </row>
    <row r="24" spans="1:11" s="90" customFormat="1" ht="18.75" x14ac:dyDescent="0.3">
      <c r="A24" s="88"/>
      <c r="B24" s="298"/>
      <c r="C24" s="305"/>
      <c r="D24" s="300"/>
      <c r="E24" s="312"/>
      <c r="F24" s="313"/>
      <c r="G24" s="89" t="s">
        <v>424</v>
      </c>
      <c r="H24" s="89" t="s">
        <v>513</v>
      </c>
      <c r="I24" s="211">
        <v>80</v>
      </c>
      <c r="J24" s="135">
        <f>I24*K3</f>
        <v>784</v>
      </c>
      <c r="K24" s="135">
        <f>I24*K4</f>
        <v>392</v>
      </c>
    </row>
    <row r="25" spans="1:11" s="90" customFormat="1" ht="37.5" x14ac:dyDescent="0.3">
      <c r="A25" s="88"/>
      <c r="B25" s="298"/>
      <c r="C25" s="306"/>
      <c r="D25" s="295"/>
      <c r="E25" s="275"/>
      <c r="F25" s="311"/>
      <c r="G25" s="89" t="s">
        <v>421</v>
      </c>
      <c r="H25" s="89" t="s">
        <v>438</v>
      </c>
      <c r="I25" s="211">
        <v>35</v>
      </c>
      <c r="J25" s="135">
        <f>I25*K3</f>
        <v>343</v>
      </c>
      <c r="K25" s="135">
        <f>I25*K4</f>
        <v>171.5</v>
      </c>
    </row>
    <row r="26" spans="1:11" s="90" customFormat="1" ht="56.25" customHeight="1" x14ac:dyDescent="0.3">
      <c r="A26" s="88"/>
      <c r="B26" s="298" t="s">
        <v>310</v>
      </c>
      <c r="C26" s="308" t="s">
        <v>417</v>
      </c>
      <c r="D26" s="294">
        <v>120</v>
      </c>
      <c r="E26" s="303">
        <f>D26*K3</f>
        <v>1176</v>
      </c>
      <c r="F26" s="309">
        <f>D26*K4</f>
        <v>588</v>
      </c>
      <c r="G26" s="89" t="s">
        <v>426</v>
      </c>
      <c r="H26" s="89" t="s">
        <v>443</v>
      </c>
      <c r="I26" s="211">
        <v>80</v>
      </c>
      <c r="J26" s="135">
        <f>I26*K3</f>
        <v>784</v>
      </c>
      <c r="K26" s="135">
        <f>I26*K4</f>
        <v>392</v>
      </c>
    </row>
    <row r="27" spans="1:11" s="90" customFormat="1" ht="56.25" customHeight="1" x14ac:dyDescent="0.3">
      <c r="A27" s="88"/>
      <c r="B27" s="298"/>
      <c r="C27" s="308"/>
      <c r="D27" s="300"/>
      <c r="E27" s="304"/>
      <c r="F27" s="309"/>
      <c r="G27" s="89" t="s">
        <v>435</v>
      </c>
      <c r="H27" s="89" t="s">
        <v>451</v>
      </c>
      <c r="I27" s="211">
        <v>40</v>
      </c>
      <c r="J27" s="135">
        <f>I27*K3</f>
        <v>392</v>
      </c>
      <c r="K27" s="135">
        <f>I27*K4</f>
        <v>196</v>
      </c>
    </row>
    <row r="28" spans="1:11" s="90" customFormat="1" ht="58.5" customHeight="1" x14ac:dyDescent="0.3">
      <c r="A28" s="88"/>
      <c r="B28" s="294" t="s">
        <v>311</v>
      </c>
      <c r="C28" s="305" t="s">
        <v>415</v>
      </c>
      <c r="D28" s="294">
        <v>125</v>
      </c>
      <c r="E28" s="303">
        <f>D28*K3</f>
        <v>1225</v>
      </c>
      <c r="F28" s="309">
        <f>D28*K4</f>
        <v>612.5</v>
      </c>
      <c r="G28" s="89" t="s">
        <v>428</v>
      </c>
      <c r="H28" s="89" t="s">
        <v>445</v>
      </c>
      <c r="I28" s="209">
        <v>70</v>
      </c>
      <c r="J28" s="135">
        <f>I28*K3</f>
        <v>686</v>
      </c>
      <c r="K28" s="135">
        <f>I28*K4</f>
        <v>343</v>
      </c>
    </row>
    <row r="29" spans="1:11" s="90" customFormat="1" ht="56.25" x14ac:dyDescent="0.3">
      <c r="A29" s="88"/>
      <c r="B29" s="300"/>
      <c r="C29" s="306"/>
      <c r="D29" s="295"/>
      <c r="E29" s="304"/>
      <c r="F29" s="309"/>
      <c r="G29" s="89" t="s">
        <v>429</v>
      </c>
      <c r="H29" s="146" t="s">
        <v>527</v>
      </c>
      <c r="I29" s="209">
        <v>55</v>
      </c>
      <c r="J29" s="135">
        <f>I29*K3</f>
        <v>539</v>
      </c>
      <c r="K29" s="135">
        <f>I29*K4</f>
        <v>269.5</v>
      </c>
    </row>
    <row r="30" spans="1:11" s="90" customFormat="1" ht="75" x14ac:dyDescent="0.3">
      <c r="A30" s="88"/>
      <c r="B30" s="294" t="s">
        <v>312</v>
      </c>
      <c r="C30" s="307" t="s">
        <v>416</v>
      </c>
      <c r="D30" s="294">
        <v>165</v>
      </c>
      <c r="E30" s="303">
        <f>D30*K3</f>
        <v>1617.0000000000002</v>
      </c>
      <c r="F30" s="309">
        <f>D30*K4</f>
        <v>808.50000000000011</v>
      </c>
      <c r="G30" s="89" t="s">
        <v>430</v>
      </c>
      <c r="H30" s="89" t="s">
        <v>446</v>
      </c>
      <c r="I30" s="209">
        <v>90</v>
      </c>
      <c r="J30" s="135">
        <f>I30*K3</f>
        <v>882.00000000000011</v>
      </c>
      <c r="K30" s="135">
        <f>I30*K4</f>
        <v>441.00000000000006</v>
      </c>
    </row>
    <row r="31" spans="1:11" s="90" customFormat="1" ht="56.25" x14ac:dyDescent="0.3">
      <c r="A31" s="88"/>
      <c r="B31" s="295"/>
      <c r="C31" s="306"/>
      <c r="D31" s="295"/>
      <c r="E31" s="304"/>
      <c r="F31" s="309"/>
      <c r="G31" s="89" t="s">
        <v>431</v>
      </c>
      <c r="H31" s="89" t="s">
        <v>447</v>
      </c>
      <c r="I31" s="209">
        <v>75</v>
      </c>
      <c r="J31" s="135">
        <f>I31*K3</f>
        <v>735</v>
      </c>
      <c r="K31" s="135">
        <f>I31*K4</f>
        <v>367.5</v>
      </c>
    </row>
    <row r="32" spans="1:11" ht="18.75" x14ac:dyDescent="0.3">
      <c r="A32" s="2"/>
      <c r="B32" s="40"/>
      <c r="C32" s="41"/>
      <c r="D32" s="40"/>
      <c r="G32" s="14"/>
      <c r="H32" s="136"/>
      <c r="I32" s="137"/>
      <c r="J32" s="138"/>
      <c r="K32" s="138"/>
    </row>
    <row r="33" spans="1:11" s="14" customFormat="1" ht="18.75" x14ac:dyDescent="0.3">
      <c r="A33" s="6"/>
      <c r="B33" s="6"/>
      <c r="C33" s="6" t="s">
        <v>35</v>
      </c>
      <c r="D33" s="21">
        <f>SUM(D10:D31)</f>
        <v>1505</v>
      </c>
      <c r="E33" s="86">
        <f>SUM(E10:E31)</f>
        <v>14749</v>
      </c>
      <c r="F33" s="87">
        <f>SUM(F10:F31)</f>
        <v>7374.5</v>
      </c>
      <c r="I33" s="23">
        <f>SUM(I10:I31)</f>
        <v>1505</v>
      </c>
      <c r="J33" s="87">
        <f>SUM(J10:J31)</f>
        <v>14749</v>
      </c>
      <c r="K33" s="87">
        <f>SUM(K10:K31)</f>
        <v>7374.5</v>
      </c>
    </row>
    <row r="34" spans="1:11" s="14" customFormat="1" ht="18.75" x14ac:dyDescent="0.3">
      <c r="A34" s="6"/>
      <c r="B34" s="6"/>
      <c r="C34" s="6"/>
      <c r="D34" s="21"/>
      <c r="G34" s="2"/>
    </row>
    <row r="35" spans="1:11" ht="36.75" customHeight="1" x14ac:dyDescent="0.3">
      <c r="B35" s="2" t="s">
        <v>551</v>
      </c>
      <c r="C35" s="2"/>
      <c r="D35" s="2"/>
      <c r="E35" s="2"/>
      <c r="F35" s="2"/>
      <c r="G35" s="4"/>
      <c r="H35" s="2"/>
      <c r="I35" s="2"/>
      <c r="J35" s="2"/>
    </row>
    <row r="36" spans="1:11" s="4" customFormat="1" ht="18.75" x14ac:dyDescent="0.3">
      <c r="B36" s="4" t="s">
        <v>410</v>
      </c>
      <c r="D36" s="11"/>
    </row>
    <row r="37" spans="1:11" s="4" customFormat="1" ht="18.75" x14ac:dyDescent="0.3">
      <c r="B37" s="4" t="s">
        <v>411</v>
      </c>
      <c r="D37" s="11"/>
    </row>
    <row r="38" spans="1:11" s="4" customFormat="1" ht="18.75" x14ac:dyDescent="0.3">
      <c r="D38" s="11"/>
    </row>
    <row r="39" spans="1:11" s="4" customFormat="1" ht="18.75" x14ac:dyDescent="0.3">
      <c r="B39" s="4" t="s">
        <v>412</v>
      </c>
      <c r="D39" s="11"/>
      <c r="G39"/>
    </row>
  </sheetData>
  <mergeCells count="58">
    <mergeCell ref="E28:E29"/>
    <mergeCell ref="F28:F29"/>
    <mergeCell ref="E30:E31"/>
    <mergeCell ref="F30:F31"/>
    <mergeCell ref="E21:E22"/>
    <mergeCell ref="F21:F22"/>
    <mergeCell ref="E23:E25"/>
    <mergeCell ref="F23:F25"/>
    <mergeCell ref="E26:E27"/>
    <mergeCell ref="F26:F27"/>
    <mergeCell ref="E15:E16"/>
    <mergeCell ref="F15:F16"/>
    <mergeCell ref="E17:E18"/>
    <mergeCell ref="F17:F18"/>
    <mergeCell ref="E19:E20"/>
    <mergeCell ref="F19:F20"/>
    <mergeCell ref="H3:J3"/>
    <mergeCell ref="H4:J4"/>
    <mergeCell ref="H5:J5"/>
    <mergeCell ref="B17:B18"/>
    <mergeCell ref="D17:D18"/>
    <mergeCell ref="B15:B16"/>
    <mergeCell ref="C15:C16"/>
    <mergeCell ref="D15:D16"/>
    <mergeCell ref="B10:B11"/>
    <mergeCell ref="C10:C11"/>
    <mergeCell ref="D10:D11"/>
    <mergeCell ref="E10:E11"/>
    <mergeCell ref="G12:G13"/>
    <mergeCell ref="H12:H13"/>
    <mergeCell ref="I12:I13"/>
    <mergeCell ref="F10:F11"/>
    <mergeCell ref="B30:B31"/>
    <mergeCell ref="C30:C31"/>
    <mergeCell ref="D30:D31"/>
    <mergeCell ref="B23:B25"/>
    <mergeCell ref="C23:C25"/>
    <mergeCell ref="D23:D25"/>
    <mergeCell ref="B26:B27"/>
    <mergeCell ref="C26:C27"/>
    <mergeCell ref="D26:D27"/>
    <mergeCell ref="D28:D29"/>
    <mergeCell ref="J12:J13"/>
    <mergeCell ref="K12:K13"/>
    <mergeCell ref="C28:C29"/>
    <mergeCell ref="B19:B20"/>
    <mergeCell ref="C19:C20"/>
    <mergeCell ref="D19:D20"/>
    <mergeCell ref="B12:B13"/>
    <mergeCell ref="C12:C13"/>
    <mergeCell ref="D12:D13"/>
    <mergeCell ref="B21:B22"/>
    <mergeCell ref="C21:C22"/>
    <mergeCell ref="B28:B29"/>
    <mergeCell ref="C17:C18"/>
    <mergeCell ref="D21:D22"/>
    <mergeCell ref="E12:E13"/>
    <mergeCell ref="F12:F13"/>
  </mergeCells>
  <pageMargins left="0.16" right="0.25" top="0.35" bottom="0.64" header="0.3" footer="0.2"/>
  <pageSetup paperSize="9" scale="56" fitToHeight="0" orientation="landscape" r:id="rId1"/>
  <headerFooter>
    <oddHeader xml:space="preserve">&amp;R&amp;U&amp;K00B0F0 2019 VERSION 7 (30/8/2019
</oddHeader>
  </headerFooter>
  <rowBreaks count="1" manualBreakCount="1">
    <brk id="25" max="1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35"/>
  <sheetViews>
    <sheetView showGridLines="0" view="pageBreakPreview" topLeftCell="A16" zoomScale="60" zoomScaleNormal="70" zoomScalePageLayoutView="80" workbookViewId="0">
      <selection activeCell="AA20" sqref="AA20"/>
    </sheetView>
  </sheetViews>
  <sheetFormatPr defaultRowHeight="15" x14ac:dyDescent="0.25"/>
  <cols>
    <col min="1" max="1" width="3.28515625" customWidth="1"/>
    <col min="2" max="2" width="28.42578125" bestFit="1" customWidth="1"/>
    <col min="3" max="3" width="19.42578125" customWidth="1"/>
    <col min="4" max="4" width="10.28515625" style="26" customWidth="1"/>
    <col min="5" max="5" width="15.85546875" customWidth="1"/>
    <col min="6" max="6" width="32.28515625" customWidth="1"/>
    <col min="7" max="7" width="18.7109375" bestFit="1" customWidth="1"/>
    <col min="8" max="8" width="35.140625" customWidth="1"/>
    <col min="9" max="9" width="15.140625" customWidth="1"/>
    <col min="10" max="10" width="21.85546875" customWidth="1"/>
    <col min="11" max="11" width="16.42578125" customWidth="1"/>
  </cols>
  <sheetData>
    <row r="1" spans="1:11" ht="18.75" x14ac:dyDescent="0.3">
      <c r="A1" s="29" t="s">
        <v>454</v>
      </c>
      <c r="B1" s="2"/>
      <c r="C1" s="2"/>
      <c r="D1" s="82"/>
    </row>
    <row r="2" spans="1:11" ht="18.75" x14ac:dyDescent="0.3">
      <c r="A2" s="6"/>
      <c r="B2" s="7" t="s">
        <v>547</v>
      </c>
      <c r="C2" s="7">
        <v>1600</v>
      </c>
      <c r="D2" s="82"/>
    </row>
    <row r="3" spans="1:11" ht="18.75" x14ac:dyDescent="0.3">
      <c r="A3" s="2"/>
      <c r="B3" s="2" t="s">
        <v>1</v>
      </c>
      <c r="C3" s="7">
        <f>D31</f>
        <v>1490</v>
      </c>
      <c r="D3" s="7" t="s">
        <v>555</v>
      </c>
      <c r="G3" s="85">
        <f>C3*K3</f>
        <v>14602.000000000002</v>
      </c>
      <c r="H3" s="310" t="s">
        <v>3</v>
      </c>
      <c r="I3" s="310"/>
      <c r="J3" s="310"/>
      <c r="K3" s="84">
        <v>9.8000000000000007</v>
      </c>
    </row>
    <row r="4" spans="1:11" ht="18.75" x14ac:dyDescent="0.3">
      <c r="A4" s="2"/>
      <c r="B4" s="2" t="s">
        <v>4</v>
      </c>
      <c r="C4" s="7">
        <v>10</v>
      </c>
      <c r="D4" s="7" t="s">
        <v>556</v>
      </c>
      <c r="G4" s="85">
        <f>C3*K4</f>
        <v>7301.0000000000009</v>
      </c>
      <c r="H4" s="310" t="s">
        <v>548</v>
      </c>
      <c r="I4" s="310"/>
      <c r="J4" s="310"/>
      <c r="K4" s="84">
        <v>4.9000000000000004</v>
      </c>
    </row>
    <row r="5" spans="1:11" ht="18.75" x14ac:dyDescent="0.3">
      <c r="A5" s="2"/>
      <c r="B5" s="2" t="s">
        <v>7</v>
      </c>
      <c r="C5" s="7">
        <v>20</v>
      </c>
      <c r="D5" s="7" t="s">
        <v>557</v>
      </c>
      <c r="G5" s="83" t="s">
        <v>9</v>
      </c>
      <c r="H5" s="310" t="s">
        <v>549</v>
      </c>
      <c r="I5" s="310"/>
      <c r="J5" s="310"/>
      <c r="K5" s="83" t="s">
        <v>9</v>
      </c>
    </row>
    <row r="6" spans="1:11" ht="18.75" x14ac:dyDescent="0.3">
      <c r="A6" s="2"/>
      <c r="B6" s="2"/>
      <c r="C6" s="2"/>
      <c r="D6" s="82"/>
    </row>
    <row r="7" spans="1:11" ht="18.75" x14ac:dyDescent="0.3">
      <c r="A7" s="2"/>
      <c r="B7" s="2"/>
      <c r="C7" s="2"/>
      <c r="D7" s="82"/>
    </row>
    <row r="8" spans="1:11" ht="18.75" x14ac:dyDescent="0.3">
      <c r="A8" s="2"/>
      <c r="B8" s="2"/>
      <c r="C8" s="2"/>
      <c r="D8" s="82"/>
    </row>
    <row r="9" spans="1:11" s="14" customFormat="1" ht="56.25" x14ac:dyDescent="0.3">
      <c r="A9" s="6"/>
      <c r="B9" s="55" t="s">
        <v>11</v>
      </c>
      <c r="C9" s="57" t="s">
        <v>12</v>
      </c>
      <c r="D9" s="55" t="s">
        <v>1</v>
      </c>
      <c r="E9" s="55" t="s">
        <v>13</v>
      </c>
      <c r="F9" s="55" t="s">
        <v>550</v>
      </c>
      <c r="G9" s="55" t="s">
        <v>15</v>
      </c>
      <c r="H9" s="55" t="s">
        <v>16</v>
      </c>
      <c r="I9" s="55" t="s">
        <v>1</v>
      </c>
      <c r="J9" s="55" t="s">
        <v>13</v>
      </c>
      <c r="K9" s="55" t="s">
        <v>550</v>
      </c>
    </row>
    <row r="10" spans="1:11" s="90" customFormat="1" ht="56.25" customHeight="1" x14ac:dyDescent="0.3">
      <c r="A10" s="88"/>
      <c r="B10" s="294" t="s">
        <v>17</v>
      </c>
      <c r="C10" s="307" t="s">
        <v>413</v>
      </c>
      <c r="D10" s="294">
        <v>65</v>
      </c>
      <c r="E10" s="309">
        <f>D10*K3</f>
        <v>637</v>
      </c>
      <c r="F10" s="309">
        <f>D10*K4</f>
        <v>318.5</v>
      </c>
      <c r="G10" s="212" t="s">
        <v>420</v>
      </c>
      <c r="H10" s="89" t="s">
        <v>389</v>
      </c>
      <c r="I10" s="131">
        <v>40</v>
      </c>
      <c r="J10" s="135">
        <f>I10*K3</f>
        <v>392</v>
      </c>
      <c r="K10" s="135">
        <f>I10*K4</f>
        <v>196</v>
      </c>
    </row>
    <row r="11" spans="1:11" s="90" customFormat="1" ht="56.25" customHeight="1" x14ac:dyDescent="0.3">
      <c r="A11" s="88"/>
      <c r="B11" s="300"/>
      <c r="C11" s="305"/>
      <c r="D11" s="300"/>
      <c r="E11" s="309"/>
      <c r="F11" s="309"/>
      <c r="G11" s="212" t="s">
        <v>335</v>
      </c>
      <c r="H11" s="194" t="s">
        <v>336</v>
      </c>
      <c r="I11" s="131">
        <v>25</v>
      </c>
      <c r="J11" s="135">
        <f>I11*K3</f>
        <v>245.00000000000003</v>
      </c>
      <c r="K11" s="135">
        <f>I11*K4</f>
        <v>122.50000000000001</v>
      </c>
    </row>
    <row r="12" spans="1:11" s="90" customFormat="1" ht="37.5" customHeight="1" x14ac:dyDescent="0.3">
      <c r="A12" s="88"/>
      <c r="B12" s="127" t="s">
        <v>21</v>
      </c>
      <c r="C12" s="142" t="s">
        <v>414</v>
      </c>
      <c r="D12" s="127">
        <v>135</v>
      </c>
      <c r="E12" s="133">
        <f>D12*K3</f>
        <v>1323</v>
      </c>
      <c r="F12" s="135">
        <f>D12*K4</f>
        <v>661.5</v>
      </c>
      <c r="G12" s="212" t="s">
        <v>423</v>
      </c>
      <c r="H12" s="194" t="s">
        <v>646</v>
      </c>
      <c r="I12" s="131">
        <v>135</v>
      </c>
      <c r="J12" s="135">
        <f>I12*K3</f>
        <v>1323</v>
      </c>
      <c r="K12" s="135">
        <f>I12*K4</f>
        <v>661.5</v>
      </c>
    </row>
    <row r="13" spans="1:11" s="90" customFormat="1" ht="75" x14ac:dyDescent="0.3">
      <c r="A13" s="88"/>
      <c r="B13" s="129" t="s">
        <v>25</v>
      </c>
      <c r="C13" s="89" t="s">
        <v>501</v>
      </c>
      <c r="D13" s="129">
        <v>90</v>
      </c>
      <c r="E13" s="135">
        <f>D13*K3</f>
        <v>882.00000000000011</v>
      </c>
      <c r="F13" s="135">
        <f>D13*K4</f>
        <v>441.00000000000006</v>
      </c>
      <c r="G13" s="214" t="s">
        <v>425</v>
      </c>
      <c r="H13" s="195" t="s">
        <v>442</v>
      </c>
      <c r="I13" s="131">
        <v>90</v>
      </c>
      <c r="J13" s="135">
        <f>I13*K3</f>
        <v>882.00000000000011</v>
      </c>
      <c r="K13" s="135">
        <f>I13*K4</f>
        <v>441.00000000000006</v>
      </c>
    </row>
    <row r="14" spans="1:11" s="90" customFormat="1" ht="50.1" customHeight="1" x14ac:dyDescent="0.3">
      <c r="A14" s="88"/>
      <c r="B14" s="294" t="s">
        <v>31</v>
      </c>
      <c r="C14" s="307" t="s">
        <v>455</v>
      </c>
      <c r="D14" s="294">
        <v>140</v>
      </c>
      <c r="E14" s="303">
        <f>D14*K3</f>
        <v>1372</v>
      </c>
      <c r="F14" s="314">
        <f>D14*K4</f>
        <v>686</v>
      </c>
      <c r="G14" s="213" t="s">
        <v>458</v>
      </c>
      <c r="H14" s="192" t="s">
        <v>459</v>
      </c>
      <c r="I14" s="132">
        <v>80</v>
      </c>
      <c r="J14" s="134">
        <f>I14*K3</f>
        <v>784</v>
      </c>
      <c r="K14" s="134">
        <f>I14*K4</f>
        <v>392</v>
      </c>
    </row>
    <row r="15" spans="1:11" s="90" customFormat="1" ht="50.1" customHeight="1" x14ac:dyDescent="0.3">
      <c r="A15" s="88"/>
      <c r="B15" s="295"/>
      <c r="C15" s="306"/>
      <c r="D15" s="295"/>
      <c r="E15" s="304"/>
      <c r="F15" s="304"/>
      <c r="G15" s="213" t="s">
        <v>422</v>
      </c>
      <c r="H15" s="192" t="s">
        <v>439</v>
      </c>
      <c r="I15" s="132">
        <v>60</v>
      </c>
      <c r="J15" s="134">
        <f>I15*K3</f>
        <v>588</v>
      </c>
      <c r="K15" s="134">
        <f>I15*K4</f>
        <v>294</v>
      </c>
    </row>
    <row r="16" spans="1:11" s="90" customFormat="1" ht="37.5" x14ac:dyDescent="0.3">
      <c r="A16" s="88"/>
      <c r="B16" s="298" t="s">
        <v>38</v>
      </c>
      <c r="C16" s="308" t="s">
        <v>515</v>
      </c>
      <c r="D16" s="298">
        <v>175</v>
      </c>
      <c r="E16" s="309">
        <f>D16*K3</f>
        <v>1715.0000000000002</v>
      </c>
      <c r="F16" s="309">
        <f>D16*K4</f>
        <v>857.50000000000011</v>
      </c>
      <c r="G16" s="212" t="s">
        <v>503</v>
      </c>
      <c r="H16" s="89" t="s">
        <v>516</v>
      </c>
      <c r="I16" s="131">
        <v>100</v>
      </c>
      <c r="J16" s="135">
        <f>I16*K3</f>
        <v>980.00000000000011</v>
      </c>
      <c r="K16" s="135">
        <f>I16*K4</f>
        <v>490.00000000000006</v>
      </c>
    </row>
    <row r="17" spans="1:11" s="90" customFormat="1" ht="56.25" x14ac:dyDescent="0.3">
      <c r="A17" s="88"/>
      <c r="B17" s="298"/>
      <c r="C17" s="308"/>
      <c r="D17" s="298"/>
      <c r="E17" s="309"/>
      <c r="F17" s="309"/>
      <c r="G17" s="212" t="s">
        <v>436</v>
      </c>
      <c r="H17" s="89" t="s">
        <v>452</v>
      </c>
      <c r="I17" s="131">
        <v>75</v>
      </c>
      <c r="J17" s="135">
        <f>I17*K3</f>
        <v>735</v>
      </c>
      <c r="K17" s="135">
        <f>I17*K4</f>
        <v>367.5</v>
      </c>
    </row>
    <row r="18" spans="1:11" s="90" customFormat="1" ht="51.75" customHeight="1" x14ac:dyDescent="0.3">
      <c r="A18" s="88"/>
      <c r="B18" s="298" t="s">
        <v>91</v>
      </c>
      <c r="C18" s="307" t="s">
        <v>419</v>
      </c>
      <c r="D18" s="294">
        <v>185</v>
      </c>
      <c r="E18" s="309">
        <f>D18*K3</f>
        <v>1813.0000000000002</v>
      </c>
      <c r="F18" s="309">
        <f>D18*K4</f>
        <v>906.50000000000011</v>
      </c>
      <c r="G18" s="212" t="s">
        <v>375</v>
      </c>
      <c r="H18" s="140" t="s">
        <v>523</v>
      </c>
      <c r="I18" s="131">
        <v>120</v>
      </c>
      <c r="J18" s="135">
        <f>I18*K3</f>
        <v>1176</v>
      </c>
      <c r="K18" s="135">
        <f>I18*K4</f>
        <v>588</v>
      </c>
    </row>
    <row r="19" spans="1:11" s="90" customFormat="1" ht="51.75" customHeight="1" x14ac:dyDescent="0.3">
      <c r="A19" s="88"/>
      <c r="B19" s="298"/>
      <c r="C19" s="306"/>
      <c r="D19" s="295"/>
      <c r="E19" s="309"/>
      <c r="F19" s="309"/>
      <c r="G19" s="212" t="s">
        <v>437</v>
      </c>
      <c r="H19" s="89" t="s">
        <v>453</v>
      </c>
      <c r="I19" s="131">
        <v>65</v>
      </c>
      <c r="J19" s="135">
        <f>I19*K3</f>
        <v>637</v>
      </c>
      <c r="K19" s="135">
        <f>I19*K4</f>
        <v>318.5</v>
      </c>
    </row>
    <row r="20" spans="1:11" s="90" customFormat="1" ht="56.25" x14ac:dyDescent="0.3">
      <c r="A20" s="88"/>
      <c r="B20" s="298" t="s">
        <v>239</v>
      </c>
      <c r="C20" s="307" t="s">
        <v>498</v>
      </c>
      <c r="D20" s="294">
        <v>225</v>
      </c>
      <c r="E20" s="303">
        <f>D20*K3</f>
        <v>2205</v>
      </c>
      <c r="F20" s="309">
        <f>D20*K4</f>
        <v>1102.5</v>
      </c>
      <c r="G20" s="212" t="s">
        <v>499</v>
      </c>
      <c r="H20" s="89" t="s">
        <v>500</v>
      </c>
      <c r="I20" s="131">
        <v>60</v>
      </c>
      <c r="J20" s="135">
        <f>I20*K3</f>
        <v>588</v>
      </c>
      <c r="K20" s="135">
        <f>I20*K4</f>
        <v>294</v>
      </c>
    </row>
    <row r="21" spans="1:11" s="90" customFormat="1" ht="37.5" x14ac:dyDescent="0.3">
      <c r="A21" s="88"/>
      <c r="B21" s="298"/>
      <c r="C21" s="305"/>
      <c r="D21" s="300"/>
      <c r="E21" s="314"/>
      <c r="F21" s="309"/>
      <c r="G21" s="212" t="s">
        <v>433</v>
      </c>
      <c r="H21" s="89" t="s">
        <v>449</v>
      </c>
      <c r="I21" s="131">
        <v>90</v>
      </c>
      <c r="J21" s="135">
        <f>I21*K3</f>
        <v>882.00000000000011</v>
      </c>
      <c r="K21" s="135">
        <f>I21*K4</f>
        <v>441.00000000000006</v>
      </c>
    </row>
    <row r="22" spans="1:11" s="90" customFormat="1" ht="56.25" x14ac:dyDescent="0.3">
      <c r="A22" s="88"/>
      <c r="B22" s="298"/>
      <c r="C22" s="306"/>
      <c r="D22" s="295"/>
      <c r="E22" s="304"/>
      <c r="F22" s="309"/>
      <c r="G22" s="212" t="s">
        <v>464</v>
      </c>
      <c r="H22" s="89" t="s">
        <v>465</v>
      </c>
      <c r="I22" s="131">
        <v>75</v>
      </c>
      <c r="J22" s="135">
        <f>I22*K3</f>
        <v>735</v>
      </c>
      <c r="K22" s="135">
        <f>I22*K4</f>
        <v>367.5</v>
      </c>
    </row>
    <row r="23" spans="1:11" s="90" customFormat="1" ht="37.5" x14ac:dyDescent="0.3">
      <c r="A23" s="88"/>
      <c r="B23" s="294" t="s">
        <v>240</v>
      </c>
      <c r="C23" s="307" t="s">
        <v>456</v>
      </c>
      <c r="D23" s="294">
        <v>220</v>
      </c>
      <c r="E23" s="303">
        <f>D23*K3</f>
        <v>2156</v>
      </c>
      <c r="F23" s="309">
        <f>D23*K4</f>
        <v>1078</v>
      </c>
      <c r="G23" s="212" t="s">
        <v>434</v>
      </c>
      <c r="H23" s="89" t="s">
        <v>450</v>
      </c>
      <c r="I23" s="131">
        <v>60</v>
      </c>
      <c r="J23" s="135">
        <f>I23*K3</f>
        <v>588</v>
      </c>
      <c r="K23" s="135">
        <f>I23*K4</f>
        <v>294</v>
      </c>
    </row>
    <row r="24" spans="1:11" s="90" customFormat="1" ht="56.25" x14ac:dyDescent="0.3">
      <c r="A24" s="88"/>
      <c r="B24" s="300"/>
      <c r="C24" s="305"/>
      <c r="D24" s="300"/>
      <c r="E24" s="314"/>
      <c r="F24" s="309"/>
      <c r="G24" s="212" t="s">
        <v>460</v>
      </c>
      <c r="H24" s="89" t="s">
        <v>461</v>
      </c>
      <c r="I24" s="131">
        <v>80</v>
      </c>
      <c r="J24" s="135">
        <f>I24*K3</f>
        <v>784</v>
      </c>
      <c r="K24" s="135">
        <f>I24*K4</f>
        <v>392</v>
      </c>
    </row>
    <row r="25" spans="1:11" s="90" customFormat="1" ht="56.25" x14ac:dyDescent="0.3">
      <c r="A25" s="88"/>
      <c r="B25" s="295"/>
      <c r="C25" s="306"/>
      <c r="D25" s="295"/>
      <c r="E25" s="304"/>
      <c r="F25" s="309"/>
      <c r="G25" s="212" t="s">
        <v>462</v>
      </c>
      <c r="H25" s="89" t="s">
        <v>463</v>
      </c>
      <c r="I25" s="131">
        <v>80</v>
      </c>
      <c r="J25" s="135">
        <f>I25*K3</f>
        <v>784</v>
      </c>
      <c r="K25" s="135">
        <f>I25*K4</f>
        <v>392</v>
      </c>
    </row>
    <row r="26" spans="1:11" s="90" customFormat="1" ht="37.5" x14ac:dyDescent="0.3">
      <c r="A26" s="88"/>
      <c r="B26" s="294" t="s">
        <v>310</v>
      </c>
      <c r="C26" s="307" t="s">
        <v>497</v>
      </c>
      <c r="D26" s="294">
        <v>140</v>
      </c>
      <c r="E26" s="303">
        <f>D26*K3</f>
        <v>1372</v>
      </c>
      <c r="F26" s="309">
        <f>D26*K4</f>
        <v>686</v>
      </c>
      <c r="G26" s="212" t="s">
        <v>427</v>
      </c>
      <c r="H26" s="89" t="s">
        <v>444</v>
      </c>
      <c r="I26" s="131">
        <v>60</v>
      </c>
      <c r="J26" s="135">
        <f>I26*K3</f>
        <v>588</v>
      </c>
      <c r="K26" s="135">
        <f>I26*K4</f>
        <v>294</v>
      </c>
    </row>
    <row r="27" spans="1:11" s="90" customFormat="1" ht="37.5" x14ac:dyDescent="0.3">
      <c r="A27" s="88"/>
      <c r="B27" s="300"/>
      <c r="C27" s="306"/>
      <c r="D27" s="295"/>
      <c r="E27" s="304"/>
      <c r="F27" s="309"/>
      <c r="G27" s="212" t="s">
        <v>466</v>
      </c>
      <c r="H27" s="89" t="s">
        <v>467</v>
      </c>
      <c r="I27" s="131">
        <v>80</v>
      </c>
      <c r="J27" s="135">
        <f>I27*K3</f>
        <v>784</v>
      </c>
      <c r="K27" s="135">
        <f>I27*K4</f>
        <v>392</v>
      </c>
    </row>
    <row r="28" spans="1:11" s="90" customFormat="1" ht="56.25" x14ac:dyDescent="0.3">
      <c r="A28" s="88"/>
      <c r="B28" s="298" t="s">
        <v>311</v>
      </c>
      <c r="C28" s="308" t="s">
        <v>457</v>
      </c>
      <c r="D28" s="298">
        <v>115</v>
      </c>
      <c r="E28" s="309">
        <f>D28*K3</f>
        <v>1127</v>
      </c>
      <c r="F28" s="309">
        <f>D28*K4</f>
        <v>563.5</v>
      </c>
      <c r="G28" s="212" t="s">
        <v>468</v>
      </c>
      <c r="H28" s="89" t="s">
        <v>469</v>
      </c>
      <c r="I28" s="131">
        <v>75</v>
      </c>
      <c r="J28" s="135">
        <f>I28*K3</f>
        <v>735</v>
      </c>
      <c r="K28" s="135">
        <f>I28*K4</f>
        <v>367.5</v>
      </c>
    </row>
    <row r="29" spans="1:11" s="90" customFormat="1" ht="37.5" x14ac:dyDescent="0.3">
      <c r="A29" s="88"/>
      <c r="B29" s="298"/>
      <c r="C29" s="308"/>
      <c r="D29" s="298"/>
      <c r="E29" s="309"/>
      <c r="F29" s="309"/>
      <c r="G29" s="212" t="s">
        <v>470</v>
      </c>
      <c r="H29" s="194" t="s">
        <v>647</v>
      </c>
      <c r="I29" s="131">
        <v>40</v>
      </c>
      <c r="J29" s="135">
        <f>I29*K3</f>
        <v>392</v>
      </c>
      <c r="K29" s="135">
        <f>I29*K4</f>
        <v>196</v>
      </c>
    </row>
    <row r="30" spans="1:11" ht="18.75" x14ac:dyDescent="0.3">
      <c r="A30" s="2"/>
      <c r="B30" s="40"/>
      <c r="C30" s="41"/>
      <c r="D30" s="40"/>
    </row>
    <row r="31" spans="1:11" s="14" customFormat="1" ht="18.75" x14ac:dyDescent="0.3">
      <c r="A31" s="6"/>
      <c r="B31" s="6"/>
      <c r="C31" s="6" t="s">
        <v>35</v>
      </c>
      <c r="D31" s="21">
        <f>SUM(D10:D29)</f>
        <v>1490</v>
      </c>
      <c r="E31" s="117">
        <f>SUM(E10:E29)</f>
        <v>14602</v>
      </c>
      <c r="F31" s="117">
        <f>SUM(F10:F29)</f>
        <v>7301</v>
      </c>
      <c r="I31" s="23">
        <f>SUM(I10:I29)</f>
        <v>1490</v>
      </c>
      <c r="J31" s="87">
        <f>SUM(J10:J29)</f>
        <v>14602</v>
      </c>
      <c r="K31" s="87">
        <f>SUM(K10:K29)</f>
        <v>7301</v>
      </c>
    </row>
    <row r="32" spans="1:11" s="14" customFormat="1" ht="18.75" x14ac:dyDescent="0.3">
      <c r="A32" s="6"/>
      <c r="B32" s="6"/>
      <c r="C32" s="6"/>
      <c r="D32" s="21"/>
    </row>
    <row r="33" spans="2:11" ht="36.75" customHeight="1" x14ac:dyDescent="0.3">
      <c r="B33" s="2" t="s">
        <v>551</v>
      </c>
      <c r="C33" s="2"/>
      <c r="D33" s="2"/>
      <c r="E33" s="2"/>
      <c r="F33" s="2"/>
      <c r="G33" s="2"/>
      <c r="H33" s="2"/>
      <c r="I33" s="2"/>
      <c r="J33" s="2"/>
      <c r="K33" s="2"/>
    </row>
    <row r="34" spans="2:11" s="4" customFormat="1" ht="18.75" x14ac:dyDescent="0.3">
      <c r="D34" s="11"/>
    </row>
    <row r="35" spans="2:11" s="4" customFormat="1" ht="18.75" x14ac:dyDescent="0.3">
      <c r="B35" s="4" t="s">
        <v>412</v>
      </c>
      <c r="D35" s="11"/>
    </row>
  </sheetData>
  <mergeCells count="43">
    <mergeCell ref="H3:J3"/>
    <mergeCell ref="H4:J4"/>
    <mergeCell ref="H5:J5"/>
    <mergeCell ref="B10:B11"/>
    <mergeCell ref="C10:C11"/>
    <mergeCell ref="D10:D11"/>
    <mergeCell ref="E10:E11"/>
    <mergeCell ref="F10:F11"/>
    <mergeCell ref="B18:B19"/>
    <mergeCell ref="C18:C19"/>
    <mergeCell ref="D18:D19"/>
    <mergeCell ref="E18:E19"/>
    <mergeCell ref="F18:F19"/>
    <mergeCell ref="B16:B17"/>
    <mergeCell ref="C16:C17"/>
    <mergeCell ref="D16:D17"/>
    <mergeCell ref="E16:E17"/>
    <mergeCell ref="F16:F17"/>
    <mergeCell ref="B28:B29"/>
    <mergeCell ref="C28:C29"/>
    <mergeCell ref="D28:D29"/>
    <mergeCell ref="E28:E29"/>
    <mergeCell ref="F28:F29"/>
    <mergeCell ref="B26:B27"/>
    <mergeCell ref="C26:C27"/>
    <mergeCell ref="D26:D27"/>
    <mergeCell ref="E26:E27"/>
    <mergeCell ref="F26:F27"/>
    <mergeCell ref="B23:B25"/>
    <mergeCell ref="C23:C25"/>
    <mergeCell ref="D23:D25"/>
    <mergeCell ref="E23:E25"/>
    <mergeCell ref="F23:F25"/>
    <mergeCell ref="B20:B22"/>
    <mergeCell ref="C20:C22"/>
    <mergeCell ref="D20:D22"/>
    <mergeCell ref="E20:E22"/>
    <mergeCell ref="F20:F22"/>
    <mergeCell ref="B14:B15"/>
    <mergeCell ref="C14:C15"/>
    <mergeCell ref="D14:D15"/>
    <mergeCell ref="E14:E15"/>
    <mergeCell ref="F14:F15"/>
  </mergeCells>
  <pageMargins left="0.16" right="0.25" top="0.35" bottom="0.64" header="0.3" footer="0.2"/>
  <pageSetup paperSize="9" scale="56" fitToHeight="0" orientation="landscape" r:id="rId1"/>
  <headerFooter>
    <oddHeader xml:space="preserve">&amp;R&amp;U&amp;K00B0F0 2019 VERSION 7 (30/8/2019
</oddHeader>
  </headerFooter>
  <rowBreaks count="1" manualBreakCount="1">
    <brk id="19" max="1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K45"/>
  <sheetViews>
    <sheetView showGridLines="0" view="pageBreakPreview" topLeftCell="A27" zoomScale="60" zoomScaleNormal="60" workbookViewId="0">
      <selection activeCell="K5" sqref="K5"/>
    </sheetView>
  </sheetViews>
  <sheetFormatPr defaultRowHeight="15" x14ac:dyDescent="0.25"/>
  <cols>
    <col min="1" max="1" width="3.28515625" customWidth="1"/>
    <col min="2" max="2" width="28.42578125" bestFit="1" customWidth="1"/>
    <col min="3" max="3" width="19.42578125" customWidth="1"/>
    <col min="4" max="4" width="10.28515625" style="26" customWidth="1"/>
    <col min="5" max="5" width="15.85546875" customWidth="1"/>
    <col min="6" max="6" width="31.42578125" customWidth="1"/>
    <col min="7" max="7" width="25.42578125" customWidth="1"/>
    <col min="8" max="8" width="35.140625" customWidth="1"/>
    <col min="9" max="9" width="15.140625" customWidth="1"/>
    <col min="10" max="10" width="21.85546875" customWidth="1"/>
    <col min="11" max="11" width="16.42578125" customWidth="1"/>
  </cols>
  <sheetData>
    <row r="1" spans="1:11" ht="18.75" x14ac:dyDescent="0.3">
      <c r="A1" s="29" t="s">
        <v>493</v>
      </c>
      <c r="B1" s="2"/>
      <c r="C1" s="2"/>
      <c r="D1" s="82"/>
    </row>
    <row r="2" spans="1:11" ht="18.75" x14ac:dyDescent="0.3">
      <c r="A2" s="6"/>
      <c r="B2" s="2"/>
      <c r="C2" s="2"/>
      <c r="D2" s="82"/>
    </row>
    <row r="3" spans="1:11" ht="18.75" x14ac:dyDescent="0.3">
      <c r="A3" s="2"/>
      <c r="B3" s="2" t="s">
        <v>407</v>
      </c>
      <c r="C3" s="7">
        <f>D39</f>
        <v>2055</v>
      </c>
      <c r="D3" s="7" t="s">
        <v>555</v>
      </c>
      <c r="G3" s="85">
        <f>C3*K3</f>
        <v>20139</v>
      </c>
      <c r="H3" s="310" t="s">
        <v>3</v>
      </c>
      <c r="I3" s="310"/>
      <c r="J3" s="310"/>
      <c r="K3" s="84">
        <v>9.8000000000000007</v>
      </c>
    </row>
    <row r="4" spans="1:11" ht="18.75" x14ac:dyDescent="0.3">
      <c r="A4" s="2"/>
      <c r="B4" s="2" t="s">
        <v>408</v>
      </c>
      <c r="C4" s="7">
        <v>14</v>
      </c>
      <c r="D4" s="7" t="s">
        <v>556</v>
      </c>
      <c r="G4" s="85">
        <f>C3*K4</f>
        <v>10069.5</v>
      </c>
      <c r="H4" s="310" t="s">
        <v>548</v>
      </c>
      <c r="I4" s="310"/>
      <c r="J4" s="310"/>
      <c r="K4" s="84">
        <v>4.9000000000000004</v>
      </c>
    </row>
    <row r="5" spans="1:11" ht="18.75" x14ac:dyDescent="0.3">
      <c r="A5" s="2"/>
      <c r="B5" s="2" t="s">
        <v>409</v>
      </c>
      <c r="C5" s="7">
        <v>29</v>
      </c>
      <c r="D5" s="7" t="s">
        <v>557</v>
      </c>
      <c r="G5" s="83" t="s">
        <v>9</v>
      </c>
      <c r="H5" s="310" t="s">
        <v>549</v>
      </c>
      <c r="I5" s="310"/>
      <c r="J5" s="310"/>
      <c r="K5" s="83" t="s">
        <v>9</v>
      </c>
    </row>
    <row r="6" spans="1:11" ht="18.75" x14ac:dyDescent="0.3">
      <c r="A6" s="2"/>
      <c r="B6" s="2"/>
      <c r="C6" s="2"/>
      <c r="D6" s="82"/>
    </row>
    <row r="7" spans="1:11" ht="18.75" x14ac:dyDescent="0.3">
      <c r="A7" s="2"/>
      <c r="B7" s="2"/>
      <c r="C7" s="2"/>
      <c r="D7" s="82"/>
    </row>
    <row r="8" spans="1:11" s="14" customFormat="1" ht="56.25" x14ac:dyDescent="0.3">
      <c r="A8" s="6"/>
      <c r="B8" s="55" t="s">
        <v>11</v>
      </c>
      <c r="C8" s="57" t="s">
        <v>12</v>
      </c>
      <c r="D8" s="55" t="s">
        <v>1</v>
      </c>
      <c r="E8" s="55" t="s">
        <v>13</v>
      </c>
      <c r="F8" s="55" t="s">
        <v>550</v>
      </c>
      <c r="G8" s="55" t="s">
        <v>15</v>
      </c>
      <c r="H8" s="55" t="s">
        <v>16</v>
      </c>
      <c r="I8" s="55" t="s">
        <v>1</v>
      </c>
      <c r="J8" s="55" t="s">
        <v>13</v>
      </c>
      <c r="K8" s="55" t="s">
        <v>550</v>
      </c>
    </row>
    <row r="9" spans="1:11" s="90" customFormat="1" ht="47.25" customHeight="1" x14ac:dyDescent="0.3">
      <c r="A9" s="88"/>
      <c r="B9" s="294" t="s">
        <v>17</v>
      </c>
      <c r="C9" s="307" t="s">
        <v>413</v>
      </c>
      <c r="D9" s="294">
        <v>65</v>
      </c>
      <c r="E9" s="309">
        <f>D9*K3</f>
        <v>637</v>
      </c>
      <c r="F9" s="309">
        <f>D9*K4</f>
        <v>318.5</v>
      </c>
      <c r="G9" s="89" t="s">
        <v>420</v>
      </c>
      <c r="H9" s="194" t="s">
        <v>389</v>
      </c>
      <c r="I9" s="131">
        <v>40</v>
      </c>
      <c r="J9" s="135">
        <f>I9*K3</f>
        <v>392</v>
      </c>
      <c r="K9" s="135">
        <f>I9*K4</f>
        <v>196</v>
      </c>
    </row>
    <row r="10" spans="1:11" s="90" customFormat="1" ht="56.25" customHeight="1" x14ac:dyDescent="0.3">
      <c r="A10" s="88"/>
      <c r="B10" s="300"/>
      <c r="C10" s="305"/>
      <c r="D10" s="300"/>
      <c r="E10" s="309"/>
      <c r="F10" s="309"/>
      <c r="G10" s="89" t="s">
        <v>335</v>
      </c>
      <c r="H10" s="194" t="s">
        <v>336</v>
      </c>
      <c r="I10" s="131">
        <v>25</v>
      </c>
      <c r="J10" s="135">
        <f>I10*K3</f>
        <v>245.00000000000003</v>
      </c>
      <c r="K10" s="135">
        <f>I10*K4</f>
        <v>122.50000000000001</v>
      </c>
    </row>
    <row r="11" spans="1:11" s="90" customFormat="1" ht="37.5" customHeight="1" x14ac:dyDescent="0.3">
      <c r="A11" s="88"/>
      <c r="B11" s="129" t="s">
        <v>21</v>
      </c>
      <c r="C11" s="89" t="s">
        <v>414</v>
      </c>
      <c r="D11" s="129">
        <v>135</v>
      </c>
      <c r="E11" s="135">
        <f>D11*K3</f>
        <v>1323</v>
      </c>
      <c r="F11" s="135">
        <f>D11*K4</f>
        <v>661.5</v>
      </c>
      <c r="G11" s="89" t="s">
        <v>423</v>
      </c>
      <c r="H11" s="194" t="s">
        <v>646</v>
      </c>
      <c r="I11" s="131">
        <v>135</v>
      </c>
      <c r="J11" s="135">
        <f>I11*K3</f>
        <v>1323</v>
      </c>
      <c r="K11" s="135">
        <f>I11*K4</f>
        <v>661.5</v>
      </c>
    </row>
    <row r="12" spans="1:11" s="90" customFormat="1" ht="81" customHeight="1" x14ac:dyDescent="0.3">
      <c r="A12" s="88"/>
      <c r="B12" s="128" t="s">
        <v>25</v>
      </c>
      <c r="C12" s="141" t="s">
        <v>501</v>
      </c>
      <c r="D12" s="128">
        <v>90</v>
      </c>
      <c r="E12" s="134">
        <f>D12*K3</f>
        <v>882.00000000000011</v>
      </c>
      <c r="F12" s="134">
        <f>D12*K4</f>
        <v>441.00000000000006</v>
      </c>
      <c r="G12" s="89" t="s">
        <v>425</v>
      </c>
      <c r="H12" s="89" t="s">
        <v>442</v>
      </c>
      <c r="I12" s="131">
        <v>90</v>
      </c>
      <c r="J12" s="135">
        <f>I12*K3</f>
        <v>882.00000000000011</v>
      </c>
      <c r="K12" s="135">
        <f>I12*K4</f>
        <v>441.00000000000006</v>
      </c>
    </row>
    <row r="13" spans="1:11" s="90" customFormat="1" ht="60.75" customHeight="1" x14ac:dyDescent="0.3">
      <c r="A13" s="88"/>
      <c r="B13" s="294" t="s">
        <v>31</v>
      </c>
      <c r="C13" s="308" t="s">
        <v>517</v>
      </c>
      <c r="D13" s="298">
        <v>140</v>
      </c>
      <c r="E13" s="303">
        <f>D13*K3</f>
        <v>1372</v>
      </c>
      <c r="F13" s="309">
        <f>D13*K4</f>
        <v>686</v>
      </c>
      <c r="G13" s="89" t="s">
        <v>458</v>
      </c>
      <c r="H13" s="89" t="s">
        <v>459</v>
      </c>
      <c r="I13" s="131">
        <v>80</v>
      </c>
      <c r="J13" s="135">
        <f>I13*K3</f>
        <v>784</v>
      </c>
      <c r="K13" s="135">
        <f>I13*K4</f>
        <v>392</v>
      </c>
    </row>
    <row r="14" spans="1:11" s="90" customFormat="1" ht="37.5" x14ac:dyDescent="0.3">
      <c r="A14" s="88"/>
      <c r="B14" s="300"/>
      <c r="C14" s="308"/>
      <c r="D14" s="298"/>
      <c r="E14" s="304"/>
      <c r="F14" s="309"/>
      <c r="G14" s="89" t="s">
        <v>422</v>
      </c>
      <c r="H14" s="89" t="s">
        <v>439</v>
      </c>
      <c r="I14" s="131">
        <v>60</v>
      </c>
      <c r="J14" s="135">
        <f>I14*K3</f>
        <v>588</v>
      </c>
      <c r="K14" s="135">
        <f>I14*K4</f>
        <v>294</v>
      </c>
    </row>
    <row r="15" spans="1:11" s="90" customFormat="1" ht="37.5" x14ac:dyDescent="0.3">
      <c r="A15" s="88"/>
      <c r="B15" s="294" t="s">
        <v>38</v>
      </c>
      <c r="C15" s="307" t="s">
        <v>418</v>
      </c>
      <c r="D15" s="294">
        <v>175</v>
      </c>
      <c r="E15" s="303">
        <f>D15*K3</f>
        <v>1715.0000000000002</v>
      </c>
      <c r="F15" s="309">
        <f>D15*K4</f>
        <v>857.50000000000011</v>
      </c>
      <c r="G15" s="89" t="s">
        <v>503</v>
      </c>
      <c r="H15" s="89" t="s">
        <v>507</v>
      </c>
      <c r="I15" s="131">
        <v>100</v>
      </c>
      <c r="J15" s="135">
        <f>I15*K3</f>
        <v>980.00000000000011</v>
      </c>
      <c r="K15" s="135">
        <f>I15*K4</f>
        <v>490.00000000000006</v>
      </c>
    </row>
    <row r="16" spans="1:11" s="90" customFormat="1" ht="56.25" customHeight="1" x14ac:dyDescent="0.3">
      <c r="A16" s="88"/>
      <c r="B16" s="295"/>
      <c r="C16" s="306"/>
      <c r="D16" s="295"/>
      <c r="E16" s="304"/>
      <c r="F16" s="309"/>
      <c r="G16" s="89" t="s">
        <v>436</v>
      </c>
      <c r="H16" s="89" t="s">
        <v>452</v>
      </c>
      <c r="I16" s="131">
        <v>75</v>
      </c>
      <c r="J16" s="135">
        <f>I16*K3</f>
        <v>735</v>
      </c>
      <c r="K16" s="135">
        <f>I16*K4</f>
        <v>367.5</v>
      </c>
    </row>
    <row r="17" spans="1:11" s="90" customFormat="1" ht="37.5" x14ac:dyDescent="0.3">
      <c r="A17" s="88"/>
      <c r="B17" s="294" t="s">
        <v>91</v>
      </c>
      <c r="C17" s="307" t="s">
        <v>419</v>
      </c>
      <c r="D17" s="294">
        <v>185</v>
      </c>
      <c r="E17" s="303">
        <f>D17*K3</f>
        <v>1813.0000000000002</v>
      </c>
      <c r="F17" s="309">
        <f>D17*K4</f>
        <v>906.50000000000011</v>
      </c>
      <c r="G17" s="140" t="s">
        <v>375</v>
      </c>
      <c r="H17" s="140" t="s">
        <v>523</v>
      </c>
      <c r="I17" s="131">
        <v>120</v>
      </c>
      <c r="J17" s="135">
        <f>I17*K3</f>
        <v>1176</v>
      </c>
      <c r="K17" s="135">
        <f>I17*K4</f>
        <v>588</v>
      </c>
    </row>
    <row r="18" spans="1:11" s="90" customFormat="1" ht="37.5" x14ac:dyDescent="0.3">
      <c r="A18" s="88"/>
      <c r="B18" s="300"/>
      <c r="C18" s="306"/>
      <c r="D18" s="300"/>
      <c r="E18" s="304"/>
      <c r="F18" s="309"/>
      <c r="G18" s="89" t="s">
        <v>437</v>
      </c>
      <c r="H18" s="89" t="s">
        <v>453</v>
      </c>
      <c r="I18" s="131">
        <v>65</v>
      </c>
      <c r="J18" s="135">
        <f>I18*K3</f>
        <v>637</v>
      </c>
      <c r="K18" s="135">
        <f>I18*K4</f>
        <v>318.5</v>
      </c>
    </row>
    <row r="19" spans="1:11" s="90" customFormat="1" ht="56.25" x14ac:dyDescent="0.3">
      <c r="A19" s="88"/>
      <c r="B19" s="298" t="s">
        <v>239</v>
      </c>
      <c r="C19" s="307" t="s">
        <v>498</v>
      </c>
      <c r="D19" s="298">
        <v>225</v>
      </c>
      <c r="E19" s="309">
        <f>D19*K3</f>
        <v>2205</v>
      </c>
      <c r="F19" s="309">
        <f>D19*K4</f>
        <v>1102.5</v>
      </c>
      <c r="G19" s="89" t="s">
        <v>499</v>
      </c>
      <c r="H19" s="89" t="s">
        <v>506</v>
      </c>
      <c r="I19" s="131">
        <v>60</v>
      </c>
      <c r="J19" s="135">
        <f>I19*K3</f>
        <v>588</v>
      </c>
      <c r="K19" s="135">
        <f>I19*K4</f>
        <v>294</v>
      </c>
    </row>
    <row r="20" spans="1:11" s="90" customFormat="1" ht="32.25" customHeight="1" x14ac:dyDescent="0.3">
      <c r="A20" s="88"/>
      <c r="B20" s="298"/>
      <c r="C20" s="305"/>
      <c r="D20" s="298"/>
      <c r="E20" s="309"/>
      <c r="F20" s="309"/>
      <c r="G20" s="89" t="s">
        <v>433</v>
      </c>
      <c r="H20" s="89" t="s">
        <v>449</v>
      </c>
      <c r="I20" s="131">
        <v>90</v>
      </c>
      <c r="J20" s="135">
        <f>I20*K3</f>
        <v>882.00000000000011</v>
      </c>
      <c r="K20" s="135">
        <f>I20*K4</f>
        <v>441.00000000000006</v>
      </c>
    </row>
    <row r="21" spans="1:11" s="90" customFormat="1" ht="56.25" x14ac:dyDescent="0.3">
      <c r="A21" s="88"/>
      <c r="B21" s="298"/>
      <c r="C21" s="306"/>
      <c r="D21" s="298"/>
      <c r="E21" s="309"/>
      <c r="F21" s="309"/>
      <c r="G21" s="89" t="s">
        <v>464</v>
      </c>
      <c r="H21" s="89" t="s">
        <v>465</v>
      </c>
      <c r="I21" s="131">
        <v>75</v>
      </c>
      <c r="J21" s="135">
        <f>I21*K3</f>
        <v>735</v>
      </c>
      <c r="K21" s="135">
        <f>I21*K4</f>
        <v>367.5</v>
      </c>
    </row>
    <row r="22" spans="1:11" s="90" customFormat="1" ht="37.5" x14ac:dyDescent="0.3">
      <c r="A22" s="88"/>
      <c r="B22" s="298" t="s">
        <v>240</v>
      </c>
      <c r="C22" s="307" t="s">
        <v>518</v>
      </c>
      <c r="D22" s="298">
        <v>220</v>
      </c>
      <c r="E22" s="309">
        <f>D22*K3</f>
        <v>2156</v>
      </c>
      <c r="F22" s="309">
        <f>D22*K4</f>
        <v>1078</v>
      </c>
      <c r="G22" s="89" t="s">
        <v>434</v>
      </c>
      <c r="H22" s="89" t="s">
        <v>450</v>
      </c>
      <c r="I22" s="131">
        <v>60</v>
      </c>
      <c r="J22" s="135">
        <f>I22*K3</f>
        <v>588</v>
      </c>
      <c r="K22" s="135">
        <f>I22*K4</f>
        <v>294</v>
      </c>
    </row>
    <row r="23" spans="1:11" s="90" customFormat="1" ht="56.25" x14ac:dyDescent="0.3">
      <c r="A23" s="88"/>
      <c r="B23" s="298"/>
      <c r="C23" s="305"/>
      <c r="D23" s="298"/>
      <c r="E23" s="309"/>
      <c r="F23" s="309"/>
      <c r="G23" s="89" t="s">
        <v>460</v>
      </c>
      <c r="H23" s="89" t="s">
        <v>461</v>
      </c>
      <c r="I23" s="131">
        <v>80</v>
      </c>
      <c r="J23" s="135">
        <f>I23*K3</f>
        <v>784</v>
      </c>
      <c r="K23" s="135">
        <f>I23*K4</f>
        <v>392</v>
      </c>
    </row>
    <row r="24" spans="1:11" s="90" customFormat="1" ht="56.25" x14ac:dyDescent="0.3">
      <c r="A24" s="88"/>
      <c r="B24" s="298"/>
      <c r="C24" s="306"/>
      <c r="D24" s="298"/>
      <c r="E24" s="309"/>
      <c r="F24" s="309"/>
      <c r="G24" s="89" t="s">
        <v>462</v>
      </c>
      <c r="H24" s="89" t="s">
        <v>463</v>
      </c>
      <c r="I24" s="131">
        <v>80</v>
      </c>
      <c r="J24" s="135">
        <f>I24*K3</f>
        <v>784</v>
      </c>
      <c r="K24" s="135">
        <f>I24*K4</f>
        <v>392</v>
      </c>
    </row>
    <row r="25" spans="1:11" s="90" customFormat="1" ht="56.25" customHeight="1" x14ac:dyDescent="0.3">
      <c r="A25" s="88"/>
      <c r="B25" s="294" t="s">
        <v>310</v>
      </c>
      <c r="C25" s="308" t="s">
        <v>504</v>
      </c>
      <c r="D25" s="298">
        <v>140</v>
      </c>
      <c r="E25" s="309">
        <f>D25*K3</f>
        <v>1372</v>
      </c>
      <c r="F25" s="309">
        <f>D25*K4</f>
        <v>686</v>
      </c>
      <c r="G25" s="89" t="s">
        <v>427</v>
      </c>
      <c r="H25" s="89" t="s">
        <v>444</v>
      </c>
      <c r="I25" s="131">
        <v>60</v>
      </c>
      <c r="J25" s="135">
        <f>I25*K3</f>
        <v>588</v>
      </c>
      <c r="K25" s="135">
        <f>I25*K4</f>
        <v>294</v>
      </c>
    </row>
    <row r="26" spans="1:11" s="90" customFormat="1" ht="56.25" customHeight="1" x14ac:dyDescent="0.3">
      <c r="A26" s="88"/>
      <c r="B26" s="295"/>
      <c r="C26" s="308"/>
      <c r="D26" s="298"/>
      <c r="E26" s="309"/>
      <c r="F26" s="309"/>
      <c r="G26" s="89" t="s">
        <v>466</v>
      </c>
      <c r="H26" s="89" t="s">
        <v>505</v>
      </c>
      <c r="I26" s="131">
        <v>80</v>
      </c>
      <c r="J26" s="135">
        <f>I26*K3</f>
        <v>784</v>
      </c>
      <c r="K26" s="135">
        <f>I26*K4</f>
        <v>392</v>
      </c>
    </row>
    <row r="27" spans="1:11" s="90" customFormat="1" ht="56.25" customHeight="1" x14ac:dyDescent="0.3">
      <c r="A27" s="88"/>
      <c r="B27" s="300" t="s">
        <v>311</v>
      </c>
      <c r="C27" s="305" t="s">
        <v>519</v>
      </c>
      <c r="D27" s="300">
        <v>115</v>
      </c>
      <c r="E27" s="303">
        <f>D27*K3</f>
        <v>1127</v>
      </c>
      <c r="F27" s="303">
        <f>D27*K4</f>
        <v>563.5</v>
      </c>
      <c r="G27" s="89" t="s">
        <v>468</v>
      </c>
      <c r="H27" s="89" t="s">
        <v>509</v>
      </c>
      <c r="I27" s="131">
        <v>75</v>
      </c>
      <c r="J27" s="135">
        <f>I27*K3</f>
        <v>735</v>
      </c>
      <c r="K27" s="135">
        <f>I27*K4</f>
        <v>367.5</v>
      </c>
    </row>
    <row r="28" spans="1:11" s="90" customFormat="1" ht="56.25" customHeight="1" x14ac:dyDescent="0.3">
      <c r="A28" s="88"/>
      <c r="B28" s="295"/>
      <c r="C28" s="306"/>
      <c r="D28" s="295"/>
      <c r="E28" s="304"/>
      <c r="F28" s="304"/>
      <c r="G28" s="89" t="s">
        <v>470</v>
      </c>
      <c r="H28" s="194" t="s">
        <v>648</v>
      </c>
      <c r="I28" s="131">
        <v>40</v>
      </c>
      <c r="J28" s="135">
        <f>I28*K3</f>
        <v>392</v>
      </c>
      <c r="K28" s="135">
        <f>I28*K4</f>
        <v>196</v>
      </c>
    </row>
    <row r="29" spans="1:11" s="90" customFormat="1" ht="58.5" customHeight="1" x14ac:dyDescent="0.3">
      <c r="A29" s="88"/>
      <c r="B29" s="298" t="s">
        <v>312</v>
      </c>
      <c r="C29" s="308" t="s">
        <v>521</v>
      </c>
      <c r="D29" s="298">
        <v>155</v>
      </c>
      <c r="E29" s="309">
        <f>D29*K3</f>
        <v>1519</v>
      </c>
      <c r="F29" s="309">
        <f>D29*K4</f>
        <v>759.5</v>
      </c>
      <c r="G29" s="89" t="s">
        <v>432</v>
      </c>
      <c r="H29" s="89" t="s">
        <v>448</v>
      </c>
      <c r="I29" s="131">
        <v>40</v>
      </c>
      <c r="J29" s="135">
        <f>I29*K3</f>
        <v>392</v>
      </c>
      <c r="K29" s="135">
        <f>I29*K4</f>
        <v>196</v>
      </c>
    </row>
    <row r="30" spans="1:11" s="90" customFormat="1" ht="58.5" customHeight="1" x14ac:dyDescent="0.3">
      <c r="A30" s="88"/>
      <c r="B30" s="298"/>
      <c r="C30" s="308"/>
      <c r="D30" s="298"/>
      <c r="E30" s="309"/>
      <c r="F30" s="309"/>
      <c r="G30" s="89" t="s">
        <v>424</v>
      </c>
      <c r="H30" s="89" t="s">
        <v>441</v>
      </c>
      <c r="I30" s="131">
        <v>80</v>
      </c>
      <c r="J30" s="135">
        <f>I30*K3</f>
        <v>784</v>
      </c>
      <c r="K30" s="135">
        <f>I30*K4</f>
        <v>392</v>
      </c>
    </row>
    <row r="31" spans="1:11" s="90" customFormat="1" ht="37.5" x14ac:dyDescent="0.3">
      <c r="A31" s="88"/>
      <c r="B31" s="298"/>
      <c r="C31" s="308"/>
      <c r="D31" s="298"/>
      <c r="E31" s="309"/>
      <c r="F31" s="309"/>
      <c r="G31" s="89" t="s">
        <v>421</v>
      </c>
      <c r="H31" s="89" t="s">
        <v>438</v>
      </c>
      <c r="I31" s="131">
        <v>35</v>
      </c>
      <c r="J31" s="135">
        <f>I31*K3</f>
        <v>343</v>
      </c>
      <c r="K31" s="135">
        <f>I31*K4</f>
        <v>171.5</v>
      </c>
    </row>
    <row r="32" spans="1:11" s="90" customFormat="1" ht="37.5" x14ac:dyDescent="0.3">
      <c r="A32" s="88"/>
      <c r="B32" s="300" t="s">
        <v>313</v>
      </c>
      <c r="C32" s="307" t="s">
        <v>417</v>
      </c>
      <c r="D32" s="294">
        <v>120</v>
      </c>
      <c r="E32" s="303">
        <f>D32*K3</f>
        <v>1176</v>
      </c>
      <c r="F32" s="303">
        <f>D32*K4</f>
        <v>588</v>
      </c>
      <c r="G32" s="89" t="s">
        <v>426</v>
      </c>
      <c r="H32" s="89" t="s">
        <v>443</v>
      </c>
      <c r="I32" s="124">
        <v>80</v>
      </c>
      <c r="J32" s="125">
        <f>I32*K3</f>
        <v>784</v>
      </c>
      <c r="K32" s="125">
        <f>I32*K4</f>
        <v>392</v>
      </c>
    </row>
    <row r="33" spans="1:11" s="90" customFormat="1" ht="62.25" customHeight="1" x14ac:dyDescent="0.3">
      <c r="A33" s="88"/>
      <c r="B33" s="295"/>
      <c r="C33" s="306"/>
      <c r="D33" s="295"/>
      <c r="E33" s="304"/>
      <c r="F33" s="304"/>
      <c r="G33" s="140" t="s">
        <v>435</v>
      </c>
      <c r="H33" s="140" t="s">
        <v>451</v>
      </c>
      <c r="I33" s="124">
        <v>40</v>
      </c>
      <c r="J33" s="125">
        <f>I33*K3</f>
        <v>392</v>
      </c>
      <c r="K33" s="125">
        <f>I33*K4</f>
        <v>196</v>
      </c>
    </row>
    <row r="34" spans="1:11" s="90" customFormat="1" ht="57" customHeight="1" x14ac:dyDescent="0.3">
      <c r="A34" s="88"/>
      <c r="B34" s="294" t="s">
        <v>314</v>
      </c>
      <c r="C34" s="307" t="s">
        <v>415</v>
      </c>
      <c r="D34" s="294">
        <v>125</v>
      </c>
      <c r="E34" s="303">
        <f>D34*K3</f>
        <v>1225</v>
      </c>
      <c r="F34" s="309">
        <f>D34*K4</f>
        <v>612.5</v>
      </c>
      <c r="G34" s="89" t="s">
        <v>428</v>
      </c>
      <c r="H34" s="89" t="s">
        <v>445</v>
      </c>
      <c r="I34" s="124">
        <v>70</v>
      </c>
      <c r="J34" s="125">
        <f>I34*K3</f>
        <v>686</v>
      </c>
      <c r="K34" s="125">
        <f>I34*K4</f>
        <v>343</v>
      </c>
    </row>
    <row r="35" spans="1:11" s="90" customFormat="1" ht="58.5" customHeight="1" x14ac:dyDescent="0.3">
      <c r="A35" s="88"/>
      <c r="B35" s="295"/>
      <c r="C35" s="306"/>
      <c r="D35" s="295"/>
      <c r="E35" s="304"/>
      <c r="F35" s="309"/>
      <c r="G35" s="89" t="s">
        <v>429</v>
      </c>
      <c r="H35" s="194" t="s">
        <v>527</v>
      </c>
      <c r="I35" s="124">
        <v>55</v>
      </c>
      <c r="J35" s="125">
        <f>I35*K3</f>
        <v>539</v>
      </c>
      <c r="K35" s="125">
        <f>I35*K4</f>
        <v>269.5</v>
      </c>
    </row>
    <row r="36" spans="1:11" s="90" customFormat="1" ht="75" x14ac:dyDescent="0.3">
      <c r="A36" s="88"/>
      <c r="B36" s="298" t="s">
        <v>315</v>
      </c>
      <c r="C36" s="308" t="s">
        <v>520</v>
      </c>
      <c r="D36" s="294">
        <v>165</v>
      </c>
      <c r="E36" s="303">
        <f>D36*K3</f>
        <v>1617.0000000000002</v>
      </c>
      <c r="F36" s="303">
        <f>D36*K4</f>
        <v>808.50000000000011</v>
      </c>
      <c r="G36" s="89" t="s">
        <v>430</v>
      </c>
      <c r="H36" s="89" t="s">
        <v>446</v>
      </c>
      <c r="I36" s="121">
        <v>90</v>
      </c>
      <c r="J36" s="122">
        <f>I36*K3</f>
        <v>882.00000000000011</v>
      </c>
      <c r="K36" s="122">
        <f>I36*K4</f>
        <v>441.00000000000006</v>
      </c>
    </row>
    <row r="37" spans="1:11" s="90" customFormat="1" ht="56.25" x14ac:dyDescent="0.3">
      <c r="A37" s="88"/>
      <c r="B37" s="298"/>
      <c r="C37" s="308"/>
      <c r="D37" s="295"/>
      <c r="E37" s="304"/>
      <c r="F37" s="304"/>
      <c r="G37" s="89" t="s">
        <v>431</v>
      </c>
      <c r="H37" s="89" t="s">
        <v>447</v>
      </c>
      <c r="I37" s="121">
        <v>75</v>
      </c>
      <c r="J37" s="122">
        <f>I37*K3</f>
        <v>735</v>
      </c>
      <c r="K37" s="122">
        <f>I37*K4</f>
        <v>367.5</v>
      </c>
    </row>
    <row r="38" spans="1:11" ht="18.75" x14ac:dyDescent="0.3">
      <c r="A38" s="2"/>
      <c r="B38" s="40"/>
      <c r="C38" s="41"/>
      <c r="D38" s="40"/>
    </row>
    <row r="39" spans="1:11" s="14" customFormat="1" ht="18.75" x14ac:dyDescent="0.3">
      <c r="A39" s="6"/>
      <c r="B39" s="6"/>
      <c r="C39" s="6" t="s">
        <v>35</v>
      </c>
      <c r="D39" s="21">
        <f>SUM(D9:D37)</f>
        <v>2055</v>
      </c>
      <c r="E39" s="86">
        <f>SUM(E9:E37)</f>
        <v>20139</v>
      </c>
      <c r="F39" s="87">
        <f>SUM(F9:F37)</f>
        <v>10069.5</v>
      </c>
      <c r="G39" s="86"/>
      <c r="H39" s="86"/>
      <c r="I39" s="123">
        <f>SUM(I9:I37)</f>
        <v>2055</v>
      </c>
      <c r="J39" s="87">
        <f>SUM(J9:J37)</f>
        <v>20139</v>
      </c>
      <c r="K39" s="87">
        <f>SUM(K9:K37)</f>
        <v>10069.5</v>
      </c>
    </row>
    <row r="40" spans="1:11" s="14" customFormat="1" ht="18.75" x14ac:dyDescent="0.3">
      <c r="A40" s="6"/>
      <c r="B40" s="6"/>
      <c r="C40" s="6"/>
      <c r="D40" s="21"/>
    </row>
    <row r="41" spans="1:11" ht="36.75" customHeight="1" x14ac:dyDescent="0.3">
      <c r="B41" s="2" t="s">
        <v>551</v>
      </c>
      <c r="C41" s="2"/>
      <c r="D41" s="2"/>
      <c r="E41" s="2"/>
      <c r="F41" s="2"/>
      <c r="G41" s="2"/>
      <c r="H41" s="2"/>
      <c r="I41" s="2"/>
      <c r="J41" s="2"/>
    </row>
    <row r="42" spans="1:11" s="4" customFormat="1" ht="18.75" x14ac:dyDescent="0.3">
      <c r="B42" s="4" t="s">
        <v>410</v>
      </c>
      <c r="D42" s="11"/>
    </row>
    <row r="43" spans="1:11" s="4" customFormat="1" ht="18.75" x14ac:dyDescent="0.3">
      <c r="B43" s="4" t="s">
        <v>411</v>
      </c>
      <c r="D43" s="11"/>
    </row>
    <row r="44" spans="1:11" s="4" customFormat="1" ht="18.75" x14ac:dyDescent="0.3">
      <c r="D44" s="11"/>
    </row>
    <row r="45" spans="1:11" s="4" customFormat="1" ht="18.75" x14ac:dyDescent="0.3">
      <c r="B45" s="4" t="s">
        <v>412</v>
      </c>
      <c r="D45" s="11"/>
    </row>
  </sheetData>
  <mergeCells count="63">
    <mergeCell ref="B36:B37"/>
    <mergeCell ref="C36:C37"/>
    <mergeCell ref="D36:D37"/>
    <mergeCell ref="E36:E37"/>
    <mergeCell ref="F36:F37"/>
    <mergeCell ref="H3:J3"/>
    <mergeCell ref="H4:J4"/>
    <mergeCell ref="H5:J5"/>
    <mergeCell ref="B9:B10"/>
    <mergeCell ref="C9:C10"/>
    <mergeCell ref="D9:D10"/>
    <mergeCell ref="E9:E10"/>
    <mergeCell ref="F9:F10"/>
    <mergeCell ref="B13:B14"/>
    <mergeCell ref="C13:C14"/>
    <mergeCell ref="D13:D14"/>
    <mergeCell ref="E13:E14"/>
    <mergeCell ref="F13:F14"/>
    <mergeCell ref="B17:B18"/>
    <mergeCell ref="C17:C18"/>
    <mergeCell ref="D17:D18"/>
    <mergeCell ref="E17:E18"/>
    <mergeCell ref="F17:F18"/>
    <mergeCell ref="B15:B16"/>
    <mergeCell ref="C15:C16"/>
    <mergeCell ref="D15:D16"/>
    <mergeCell ref="E15:E16"/>
    <mergeCell ref="F15:F16"/>
    <mergeCell ref="B22:B24"/>
    <mergeCell ref="D22:D24"/>
    <mergeCell ref="E22:E24"/>
    <mergeCell ref="F22:F24"/>
    <mergeCell ref="C22:C24"/>
    <mergeCell ref="B19:B21"/>
    <mergeCell ref="C19:C21"/>
    <mergeCell ref="D19:D21"/>
    <mergeCell ref="E19:E21"/>
    <mergeCell ref="F19:F21"/>
    <mergeCell ref="B34:B35"/>
    <mergeCell ref="C34:C35"/>
    <mergeCell ref="D34:D35"/>
    <mergeCell ref="E34:E35"/>
    <mergeCell ref="F34:F35"/>
    <mergeCell ref="B29:B31"/>
    <mergeCell ref="C29:C31"/>
    <mergeCell ref="D29:D31"/>
    <mergeCell ref="E29:E31"/>
    <mergeCell ref="F29:F31"/>
    <mergeCell ref="B25:B26"/>
    <mergeCell ref="C25:C26"/>
    <mergeCell ref="D25:D26"/>
    <mergeCell ref="E25:E26"/>
    <mergeCell ref="F25:F26"/>
    <mergeCell ref="B32:B33"/>
    <mergeCell ref="C32:C33"/>
    <mergeCell ref="D32:D33"/>
    <mergeCell ref="E32:E33"/>
    <mergeCell ref="F32:F33"/>
    <mergeCell ref="B27:B28"/>
    <mergeCell ref="F27:F28"/>
    <mergeCell ref="E27:E28"/>
    <mergeCell ref="D27:D28"/>
    <mergeCell ref="C27:C28"/>
  </mergeCells>
  <pageMargins left="0.16" right="0.25" top="0.35" bottom="0.64" header="0.3" footer="0.2"/>
  <pageSetup paperSize="9" scale="56" fitToHeight="0" orientation="landscape" r:id="rId1"/>
  <headerFooter>
    <oddHeader xml:space="preserve">&amp;R&amp;U&amp;K00B0F0 2019 VERSION 7 (30/8/2019
</oddHeader>
  </headerFooter>
  <rowBreaks count="1" manualBreakCount="1">
    <brk id="24" max="14"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18"/>
  <sheetViews>
    <sheetView showGridLines="0" zoomScale="70" zoomScaleNormal="70" zoomScalePageLayoutView="80" workbookViewId="0">
      <selection activeCell="J14" sqref="J14"/>
    </sheetView>
  </sheetViews>
  <sheetFormatPr defaultRowHeight="15" x14ac:dyDescent="0.25"/>
  <cols>
    <col min="1" max="1" width="3.28515625" customWidth="1"/>
    <col min="2" max="2" width="26.42578125" bestFit="1" customWidth="1"/>
    <col min="3" max="3" width="19.42578125" customWidth="1"/>
    <col min="4" max="4" width="10.42578125" style="26" customWidth="1"/>
    <col min="5" max="5" width="15.85546875" customWidth="1"/>
    <col min="6" max="6" width="23.42578125" customWidth="1"/>
    <col min="7" max="7" width="12.7109375" style="26" bestFit="1" customWidth="1"/>
    <col min="8" max="8" width="35.140625" style="26" customWidth="1"/>
    <col min="9" max="9" width="10.140625" customWidth="1"/>
    <col min="10" max="10" width="16.140625" bestFit="1" customWidth="1"/>
    <col min="11" max="11" width="16.42578125" customWidth="1"/>
  </cols>
  <sheetData>
    <row r="1" spans="1:12" ht="18.75" x14ac:dyDescent="0.3">
      <c r="A1" s="1" t="s">
        <v>0</v>
      </c>
      <c r="B1" s="2"/>
      <c r="C1" s="2"/>
      <c r="D1" s="3"/>
      <c r="E1" s="2"/>
      <c r="F1" s="2"/>
      <c r="G1" s="3"/>
      <c r="H1" s="126"/>
      <c r="I1" s="4"/>
      <c r="J1" s="4"/>
      <c r="K1" s="4"/>
      <c r="L1" s="5"/>
    </row>
    <row r="2" spans="1:12" ht="18.75" x14ac:dyDescent="0.3">
      <c r="A2" s="6"/>
      <c r="B2" s="7" t="s">
        <v>547</v>
      </c>
      <c r="C2" s="7">
        <v>340</v>
      </c>
      <c r="D2" s="3"/>
      <c r="E2" s="2"/>
      <c r="F2" s="2"/>
      <c r="G2" s="3"/>
      <c r="H2" s="3"/>
      <c r="I2" s="4"/>
      <c r="J2" s="4"/>
      <c r="K2" s="4"/>
      <c r="L2" s="5"/>
    </row>
    <row r="3" spans="1:12" ht="18.75" x14ac:dyDescent="0.3">
      <c r="A3" s="2"/>
      <c r="B3" s="2" t="s">
        <v>1</v>
      </c>
      <c r="C3" s="7">
        <v>340</v>
      </c>
      <c r="D3" s="7" t="s">
        <v>555</v>
      </c>
      <c r="E3" s="2"/>
      <c r="F3" s="8"/>
      <c r="G3" s="8">
        <f>C3*K3</f>
        <v>4930</v>
      </c>
      <c r="H3" s="255" t="s">
        <v>3</v>
      </c>
      <c r="I3" s="255"/>
      <c r="J3" s="255"/>
      <c r="K3" s="10">
        <v>14.5</v>
      </c>
      <c r="L3" s="5"/>
    </row>
    <row r="4" spans="1:12" ht="18.75" x14ac:dyDescent="0.3">
      <c r="A4" s="2"/>
      <c r="B4" s="2" t="s">
        <v>4</v>
      </c>
      <c r="C4" s="7">
        <v>4</v>
      </c>
      <c r="D4" s="7" t="s">
        <v>556</v>
      </c>
      <c r="E4" s="2"/>
      <c r="F4" s="8"/>
      <c r="G4" s="8">
        <f>C3*K4</f>
        <v>4114</v>
      </c>
      <c r="H4" s="310" t="s">
        <v>548</v>
      </c>
      <c r="I4" s="310"/>
      <c r="J4" s="310"/>
      <c r="K4" s="10">
        <v>12.1</v>
      </c>
      <c r="L4" s="5"/>
    </row>
    <row r="5" spans="1:12" ht="18.75" x14ac:dyDescent="0.3">
      <c r="A5" s="2"/>
      <c r="B5" s="2" t="s">
        <v>7</v>
      </c>
      <c r="C5" s="7">
        <v>5</v>
      </c>
      <c r="D5" s="7" t="s">
        <v>557</v>
      </c>
      <c r="E5" s="2"/>
      <c r="F5" s="12"/>
      <c r="G5" s="12" t="s">
        <v>9</v>
      </c>
      <c r="H5" s="255" t="s">
        <v>549</v>
      </c>
      <c r="I5" s="255"/>
      <c r="J5" s="255"/>
      <c r="K5" s="10" t="s">
        <v>9</v>
      </c>
      <c r="L5" s="5"/>
    </row>
    <row r="6" spans="1:12" ht="18.75" x14ac:dyDescent="0.3">
      <c r="A6" s="2"/>
      <c r="B6" s="2"/>
      <c r="C6" s="2"/>
      <c r="D6" s="3"/>
      <c r="E6" s="2"/>
      <c r="F6" s="2"/>
      <c r="G6" s="3"/>
      <c r="H6" s="3"/>
      <c r="I6" s="4"/>
      <c r="J6" s="4"/>
      <c r="K6" s="4"/>
      <c r="L6" s="5"/>
    </row>
    <row r="7" spans="1:12" ht="18.75" x14ac:dyDescent="0.3">
      <c r="A7" s="2"/>
      <c r="B7" s="2"/>
      <c r="C7" s="2"/>
      <c r="D7" s="3"/>
      <c r="E7" s="2"/>
      <c r="F7" s="2"/>
      <c r="G7" s="3"/>
      <c r="H7" s="3"/>
      <c r="I7" s="4"/>
      <c r="J7" s="4"/>
      <c r="K7" s="4"/>
      <c r="L7" s="5"/>
    </row>
    <row r="8" spans="1:12" ht="18.75" x14ac:dyDescent="0.3">
      <c r="A8" s="2"/>
      <c r="B8" s="2"/>
      <c r="C8" s="2"/>
      <c r="D8" s="3"/>
      <c r="E8" s="2"/>
      <c r="F8" s="2"/>
      <c r="G8" s="3"/>
      <c r="H8" s="3"/>
      <c r="I8" s="4"/>
      <c r="J8" s="4"/>
      <c r="K8" s="4"/>
      <c r="L8" s="5"/>
    </row>
    <row r="9" spans="1:12" s="14" customFormat="1" ht="60" customHeight="1" x14ac:dyDescent="0.3">
      <c r="A9" s="6"/>
      <c r="B9" s="55" t="s">
        <v>11</v>
      </c>
      <c r="C9" s="57" t="s">
        <v>12</v>
      </c>
      <c r="D9" s="55" t="s">
        <v>1</v>
      </c>
      <c r="E9" s="55" t="s">
        <v>13</v>
      </c>
      <c r="F9" s="55" t="s">
        <v>550</v>
      </c>
      <c r="G9" s="55" t="s">
        <v>15</v>
      </c>
      <c r="H9" s="55" t="s">
        <v>16</v>
      </c>
      <c r="I9" s="55" t="s">
        <v>1</v>
      </c>
      <c r="J9" s="55" t="s">
        <v>13</v>
      </c>
      <c r="K9" s="55" t="s">
        <v>550</v>
      </c>
      <c r="L9" s="13"/>
    </row>
    <row r="10" spans="1:12" ht="56.25" x14ac:dyDescent="0.3">
      <c r="A10" s="2"/>
      <c r="B10" s="15" t="s">
        <v>17</v>
      </c>
      <c r="C10" s="16" t="s">
        <v>18</v>
      </c>
      <c r="D10" s="15">
        <v>70</v>
      </c>
      <c r="E10" s="17">
        <f>D10*K3</f>
        <v>1015</v>
      </c>
      <c r="F10" s="17">
        <f>D10*K4</f>
        <v>847</v>
      </c>
      <c r="G10" s="15" t="s">
        <v>19</v>
      </c>
      <c r="H10" s="18" t="s">
        <v>20</v>
      </c>
      <c r="I10" s="15">
        <v>70</v>
      </c>
      <c r="J10" s="17">
        <f>I10*K3</f>
        <v>1015</v>
      </c>
      <c r="K10" s="17">
        <f>I10*K4</f>
        <v>847</v>
      </c>
      <c r="L10" s="5"/>
    </row>
    <row r="11" spans="1:12" ht="56.25" x14ac:dyDescent="0.3">
      <c r="A11" s="2"/>
      <c r="B11" s="15" t="s">
        <v>21</v>
      </c>
      <c r="C11" s="16" t="s">
        <v>22</v>
      </c>
      <c r="D11" s="15">
        <v>70</v>
      </c>
      <c r="E11" s="17">
        <f>D11*K3</f>
        <v>1015</v>
      </c>
      <c r="F11" s="17">
        <f>D11*K4</f>
        <v>847</v>
      </c>
      <c r="G11" s="15" t="s">
        <v>23</v>
      </c>
      <c r="H11" s="18" t="s">
        <v>24</v>
      </c>
      <c r="I11" s="120">
        <v>70</v>
      </c>
      <c r="J11" s="17">
        <f>I11*K3</f>
        <v>1015</v>
      </c>
      <c r="K11" s="17">
        <f>I11*K4</f>
        <v>847</v>
      </c>
      <c r="L11" s="5"/>
    </row>
    <row r="12" spans="1:12" ht="18.75" x14ac:dyDescent="0.3">
      <c r="A12" s="2"/>
      <c r="B12" s="256" t="s">
        <v>25</v>
      </c>
      <c r="C12" s="261" t="s">
        <v>26</v>
      </c>
      <c r="D12" s="256">
        <v>140</v>
      </c>
      <c r="E12" s="253">
        <f>D12*K3</f>
        <v>2030</v>
      </c>
      <c r="F12" s="253">
        <f>D12*K4</f>
        <v>1694</v>
      </c>
      <c r="G12" s="15" t="s">
        <v>27</v>
      </c>
      <c r="H12" s="18" t="s">
        <v>28</v>
      </c>
      <c r="I12" s="15">
        <v>80</v>
      </c>
      <c r="J12" s="20">
        <f>I12*K3</f>
        <v>1160</v>
      </c>
      <c r="K12" s="20">
        <f>I12*K4</f>
        <v>968</v>
      </c>
      <c r="L12" s="5"/>
    </row>
    <row r="13" spans="1:12" ht="37.5" x14ac:dyDescent="0.3">
      <c r="A13" s="2"/>
      <c r="B13" s="257"/>
      <c r="C13" s="265"/>
      <c r="D13" s="257"/>
      <c r="E13" s="254"/>
      <c r="F13" s="254"/>
      <c r="G13" s="15" t="s">
        <v>29</v>
      </c>
      <c r="H13" s="18" t="s">
        <v>30</v>
      </c>
      <c r="I13" s="15">
        <v>60</v>
      </c>
      <c r="J13" s="17">
        <f>I13*K3</f>
        <v>870</v>
      </c>
      <c r="K13" s="17">
        <f>I13*K4</f>
        <v>726</v>
      </c>
      <c r="L13" s="5"/>
    </row>
    <row r="14" spans="1:12" ht="75" x14ac:dyDescent="0.3">
      <c r="A14" s="2"/>
      <c r="B14" s="15" t="s">
        <v>31</v>
      </c>
      <c r="C14" s="16" t="s">
        <v>32</v>
      </c>
      <c r="D14" s="15">
        <v>60</v>
      </c>
      <c r="E14" s="17">
        <f>D14*K3</f>
        <v>870</v>
      </c>
      <c r="F14" s="17">
        <f>D14*K4</f>
        <v>726</v>
      </c>
      <c r="G14" s="15" t="s">
        <v>33</v>
      </c>
      <c r="H14" s="18" t="s">
        <v>34</v>
      </c>
      <c r="I14" s="15">
        <v>60</v>
      </c>
      <c r="J14" s="17">
        <f>I14*K3</f>
        <v>870</v>
      </c>
      <c r="K14" s="17">
        <f>I14*K4</f>
        <v>726</v>
      </c>
      <c r="L14" s="5"/>
    </row>
    <row r="15" spans="1:12" ht="18.75" x14ac:dyDescent="0.3">
      <c r="A15" s="2"/>
      <c r="B15" s="2"/>
      <c r="C15" s="2"/>
      <c r="D15" s="3"/>
      <c r="E15" s="10"/>
      <c r="F15" s="10"/>
      <c r="G15" s="3"/>
      <c r="H15" s="10"/>
      <c r="I15" s="4"/>
      <c r="J15" s="4"/>
      <c r="K15" s="4"/>
      <c r="L15" s="5"/>
    </row>
    <row r="16" spans="1:12" s="14" customFormat="1" ht="18.75" x14ac:dyDescent="0.3">
      <c r="A16" s="6"/>
      <c r="B16" s="6"/>
      <c r="C16" s="6" t="s">
        <v>35</v>
      </c>
      <c r="D16" s="21">
        <v>340</v>
      </c>
      <c r="E16" s="22">
        <f>SUM(E10:E14)</f>
        <v>4930</v>
      </c>
      <c r="F16" s="22">
        <f>SUM(F10:F14)</f>
        <v>4114</v>
      </c>
      <c r="G16" s="21"/>
      <c r="H16" s="22"/>
      <c r="I16" s="23">
        <f>SUM(I10:I14)</f>
        <v>340</v>
      </c>
      <c r="J16" s="24">
        <f>SUM(J10:J14)</f>
        <v>4930</v>
      </c>
      <c r="K16" s="24">
        <f>SUM(K10:K15)</f>
        <v>4114</v>
      </c>
      <c r="L16" s="13"/>
    </row>
    <row r="17" spans="1:12" s="14" customFormat="1" ht="18.75" x14ac:dyDescent="0.3">
      <c r="A17" s="6"/>
      <c r="B17" s="6"/>
      <c r="C17" s="6"/>
      <c r="D17" s="21"/>
      <c r="E17" s="21"/>
      <c r="F17" s="22"/>
      <c r="G17" s="22"/>
      <c r="H17" s="22"/>
      <c r="I17" s="25"/>
      <c r="J17" s="25"/>
      <c r="K17" s="25"/>
      <c r="L17" s="13"/>
    </row>
    <row r="18" spans="1:12" ht="18.75" x14ac:dyDescent="0.3">
      <c r="A18" s="2" t="s">
        <v>551</v>
      </c>
      <c r="B18" s="2"/>
      <c r="C18" s="2"/>
      <c r="D18" s="3"/>
      <c r="E18" s="2"/>
      <c r="F18" s="2"/>
      <c r="G18" s="3"/>
      <c r="H18" s="3"/>
      <c r="I18" s="3"/>
      <c r="J18" s="4"/>
      <c r="K18" s="4"/>
      <c r="L18" s="5"/>
    </row>
  </sheetData>
  <mergeCells count="8">
    <mergeCell ref="H3:J3"/>
    <mergeCell ref="H4:J4"/>
    <mergeCell ref="H5:J5"/>
    <mergeCell ref="B12:B13"/>
    <mergeCell ref="C12:C13"/>
    <mergeCell ref="D12:D13"/>
    <mergeCell ref="E12:E13"/>
    <mergeCell ref="F12:F13"/>
  </mergeCells>
  <pageMargins left="0.23622047244094491" right="0.23622047244094491" top="0.19685039370078741" bottom="0.19685039370078741" header="0.15748031496062992" footer="0.15748031496062992"/>
  <pageSetup paperSize="9" scale="56" fitToHeight="0" orientation="landscape" r:id="rId1"/>
  <headerFooter>
    <oddHeader>&amp;R&amp;U&amp;K00B0F0 2018 VERSION 2 (01/03/2018)</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view="pageLayout" zoomScale="55" zoomScaleNormal="70" zoomScaleSheetLayoutView="85" zoomScalePageLayoutView="55" workbookViewId="0">
      <selection activeCell="M3" sqref="M3"/>
    </sheetView>
  </sheetViews>
  <sheetFormatPr defaultRowHeight="15" x14ac:dyDescent="0.25"/>
  <cols>
    <col min="1" max="1" width="3.28515625" customWidth="1"/>
    <col min="2" max="2" width="26.42578125" bestFit="1" customWidth="1"/>
    <col min="3" max="3" width="19.42578125" customWidth="1"/>
    <col min="4" max="4" width="10.28515625" style="26" customWidth="1"/>
    <col min="5" max="5" width="15.85546875" customWidth="1"/>
    <col min="6" max="6" width="12.85546875" customWidth="1"/>
    <col min="7" max="7" width="18.7109375" customWidth="1"/>
    <col min="8" max="8" width="15.85546875" style="26" customWidth="1"/>
    <col min="9" max="9" width="56.42578125" style="81" customWidth="1"/>
    <col min="10" max="10" width="10.28515625" customWidth="1"/>
    <col min="11" max="11" width="16.140625" bestFit="1" customWidth="1"/>
    <col min="12" max="12" width="16.42578125" customWidth="1"/>
    <col min="13" max="13" width="20.85546875" customWidth="1"/>
  </cols>
  <sheetData>
    <row r="1" spans="1:14" ht="26.25" x14ac:dyDescent="0.4">
      <c r="A1" s="29" t="s">
        <v>613</v>
      </c>
      <c r="B1" s="2"/>
      <c r="C1" s="2"/>
      <c r="D1" s="126"/>
      <c r="E1" s="2"/>
      <c r="F1" s="2"/>
      <c r="G1" s="2"/>
      <c r="H1" s="126"/>
      <c r="I1" s="29"/>
      <c r="J1" s="4"/>
      <c r="K1" s="4"/>
      <c r="L1" s="109">
        <v>2019</v>
      </c>
      <c r="M1" s="11"/>
      <c r="N1" s="26"/>
    </row>
    <row r="2" spans="1:14" ht="18.75" x14ac:dyDescent="0.3">
      <c r="A2" s="6"/>
      <c r="B2" s="2" t="s">
        <v>547</v>
      </c>
      <c r="C2" s="179">
        <v>715</v>
      </c>
      <c r="D2" s="126"/>
      <c r="E2" s="2"/>
      <c r="F2" s="2"/>
      <c r="G2" s="2"/>
      <c r="H2" s="126"/>
      <c r="I2" s="75"/>
      <c r="J2" s="4"/>
      <c r="K2" s="4"/>
      <c r="L2" s="4"/>
      <c r="M2" s="4"/>
    </row>
    <row r="3" spans="1:14" ht="18.75" x14ac:dyDescent="0.3">
      <c r="A3" s="2"/>
      <c r="B3" s="2" t="s">
        <v>1</v>
      </c>
      <c r="C3" s="7">
        <v>700</v>
      </c>
      <c r="D3" s="7" t="s">
        <v>555</v>
      </c>
      <c r="E3" s="2"/>
      <c r="F3" s="8"/>
      <c r="G3" s="8"/>
      <c r="H3" s="8">
        <f>C3*M3</f>
        <v>7420</v>
      </c>
      <c r="I3" s="75"/>
      <c r="J3" s="255" t="s">
        <v>3</v>
      </c>
      <c r="K3" s="255"/>
      <c r="L3" s="255"/>
      <c r="M3" s="64">
        <v>10.6</v>
      </c>
    </row>
    <row r="4" spans="1:14" ht="18.75" x14ac:dyDescent="0.3">
      <c r="A4" s="2"/>
      <c r="B4" s="2" t="s">
        <v>4</v>
      </c>
      <c r="C4" s="7">
        <v>6</v>
      </c>
      <c r="D4" s="7" t="s">
        <v>556</v>
      </c>
      <c r="E4" s="2"/>
      <c r="F4" s="8"/>
      <c r="G4" s="8"/>
      <c r="H4" s="8">
        <f>C3*M4</f>
        <v>2415</v>
      </c>
      <c r="I4" s="78"/>
      <c r="J4" s="255" t="s">
        <v>548</v>
      </c>
      <c r="K4" s="255"/>
      <c r="L4" s="255"/>
      <c r="M4" s="64">
        <v>3.45</v>
      </c>
    </row>
    <row r="5" spans="1:14" ht="18.75" x14ac:dyDescent="0.3">
      <c r="A5" s="2"/>
      <c r="B5" s="2" t="s">
        <v>7</v>
      </c>
      <c r="C5" s="7">
        <v>13</v>
      </c>
      <c r="D5" s="7" t="s">
        <v>557</v>
      </c>
      <c r="E5" s="2"/>
      <c r="F5" s="12"/>
      <c r="G5" s="12"/>
      <c r="H5" s="8">
        <f>C3*M5</f>
        <v>482.99999999999994</v>
      </c>
      <c r="I5" s="75"/>
      <c r="J5" s="255" t="s">
        <v>549</v>
      </c>
      <c r="K5" s="255"/>
      <c r="L5" s="255"/>
      <c r="M5" s="64">
        <v>0.69</v>
      </c>
    </row>
    <row r="6" spans="1:14" ht="18.75" x14ac:dyDescent="0.3">
      <c r="A6" s="2"/>
      <c r="B6" s="2"/>
      <c r="C6" s="2"/>
      <c r="D6" s="126"/>
      <c r="E6" s="2"/>
      <c r="F6" s="2"/>
      <c r="G6" s="2"/>
      <c r="H6" s="126"/>
      <c r="I6" s="75"/>
      <c r="J6" s="4"/>
      <c r="K6" s="4"/>
      <c r="L6" s="4"/>
      <c r="M6" s="4"/>
    </row>
    <row r="7" spans="1:14" ht="18.75" x14ac:dyDescent="0.3">
      <c r="A7" s="2"/>
      <c r="B7" s="2"/>
      <c r="C7" s="2"/>
      <c r="D7" s="126"/>
      <c r="E7" s="2"/>
      <c r="F7" s="2"/>
      <c r="G7" s="2"/>
      <c r="H7" s="126"/>
      <c r="I7" s="75"/>
      <c r="J7" s="4"/>
      <c r="K7" s="4"/>
      <c r="L7" s="4"/>
      <c r="M7" s="4"/>
    </row>
    <row r="8" spans="1:14" ht="18.75" x14ac:dyDescent="0.3">
      <c r="A8" s="2"/>
      <c r="B8" s="2"/>
      <c r="C8" s="2"/>
      <c r="D8" s="126"/>
      <c r="E8" s="2"/>
      <c r="F8" s="2"/>
      <c r="G8" s="2"/>
      <c r="H8" s="126"/>
      <c r="I8" s="75"/>
      <c r="J8" s="4"/>
      <c r="K8" s="4"/>
      <c r="L8" s="4"/>
      <c r="M8" s="4"/>
    </row>
    <row r="9" spans="1:14" s="14" customFormat="1" ht="56.25" x14ac:dyDescent="0.3">
      <c r="A9" s="6"/>
      <c r="B9" s="62" t="s">
        <v>11</v>
      </c>
      <c r="C9" s="63" t="s">
        <v>12</v>
      </c>
      <c r="D9" s="55" t="s">
        <v>592</v>
      </c>
      <c r="E9" s="55" t="s">
        <v>13</v>
      </c>
      <c r="F9" s="62" t="s">
        <v>550</v>
      </c>
      <c r="G9" s="62" t="s">
        <v>131</v>
      </c>
      <c r="H9" s="62" t="s">
        <v>15</v>
      </c>
      <c r="I9" s="55" t="s">
        <v>16</v>
      </c>
      <c r="J9" s="55" t="s">
        <v>1</v>
      </c>
      <c r="K9" s="62" t="s">
        <v>13</v>
      </c>
      <c r="L9" s="62" t="s">
        <v>550</v>
      </c>
      <c r="M9" s="62" t="s">
        <v>131</v>
      </c>
    </row>
    <row r="10" spans="1:14" ht="37.5" customHeight="1" x14ac:dyDescent="0.3">
      <c r="A10" s="2"/>
      <c r="B10" s="256" t="s">
        <v>17</v>
      </c>
      <c r="C10" s="261" t="s">
        <v>695</v>
      </c>
      <c r="D10" s="256">
        <f>J10+J11</f>
        <v>70</v>
      </c>
      <c r="E10" s="253">
        <f>D10*M3</f>
        <v>742</v>
      </c>
      <c r="F10" s="253">
        <f>D10*M4</f>
        <v>241.5</v>
      </c>
      <c r="G10" s="253">
        <f>D10*M5</f>
        <v>48.3</v>
      </c>
      <c r="H10" s="178" t="s">
        <v>562</v>
      </c>
      <c r="I10" s="174" t="s">
        <v>563</v>
      </c>
      <c r="J10" s="173">
        <v>30</v>
      </c>
      <c r="K10" s="175">
        <f>J10*M3</f>
        <v>318</v>
      </c>
      <c r="L10" s="175">
        <f>J10*M4</f>
        <v>103.5</v>
      </c>
      <c r="M10" s="175">
        <f>J10*M5</f>
        <v>20.7</v>
      </c>
    </row>
    <row r="11" spans="1:14" ht="54" customHeight="1" x14ac:dyDescent="0.3">
      <c r="A11" s="2"/>
      <c r="B11" s="260"/>
      <c r="C11" s="262"/>
      <c r="D11" s="260"/>
      <c r="E11" s="264"/>
      <c r="F11" s="264"/>
      <c r="G11" s="264"/>
      <c r="H11" s="178" t="s">
        <v>420</v>
      </c>
      <c r="I11" s="174" t="s">
        <v>389</v>
      </c>
      <c r="J11" s="173">
        <v>40</v>
      </c>
      <c r="K11" s="175">
        <f>J11*M3</f>
        <v>424</v>
      </c>
      <c r="L11" s="175">
        <f>J11*M4</f>
        <v>138</v>
      </c>
      <c r="M11" s="175">
        <f>J11*M5</f>
        <v>27.599999999999998</v>
      </c>
    </row>
    <row r="12" spans="1:14" ht="20.100000000000001" customHeight="1" x14ac:dyDescent="0.3">
      <c r="A12" s="2"/>
      <c r="B12" s="256" t="s">
        <v>21</v>
      </c>
      <c r="C12" s="258" t="s">
        <v>696</v>
      </c>
      <c r="D12" s="256">
        <f>J12+J13</f>
        <v>80</v>
      </c>
      <c r="E12" s="253">
        <f>D12*M3</f>
        <v>848</v>
      </c>
      <c r="F12" s="253">
        <f>D12*M4</f>
        <v>276</v>
      </c>
      <c r="G12" s="272">
        <f>D12*M5</f>
        <v>55.199999999999996</v>
      </c>
      <c r="H12" s="178" t="s">
        <v>388</v>
      </c>
      <c r="I12" s="31" t="s">
        <v>390</v>
      </c>
      <c r="J12" s="173">
        <v>25</v>
      </c>
      <c r="K12" s="175">
        <f>J12*M3</f>
        <v>265</v>
      </c>
      <c r="L12" s="175">
        <f>J12*M4</f>
        <v>86.25</v>
      </c>
      <c r="M12" s="175">
        <f>J12*M5</f>
        <v>17.25</v>
      </c>
    </row>
    <row r="13" spans="1:14" ht="60" customHeight="1" x14ac:dyDescent="0.3">
      <c r="A13" s="2"/>
      <c r="B13" s="257"/>
      <c r="C13" s="259"/>
      <c r="D13" s="257"/>
      <c r="E13" s="254"/>
      <c r="F13" s="254"/>
      <c r="G13" s="273"/>
      <c r="H13" s="178" t="s">
        <v>355</v>
      </c>
      <c r="I13" s="18" t="s">
        <v>356</v>
      </c>
      <c r="J13" s="173">
        <v>55</v>
      </c>
      <c r="K13" s="175">
        <f>J13*M3</f>
        <v>583</v>
      </c>
      <c r="L13" s="175">
        <f>J13*M4</f>
        <v>189.75</v>
      </c>
      <c r="M13" s="175">
        <f>J13*M5</f>
        <v>37.949999999999996</v>
      </c>
    </row>
    <row r="14" spans="1:14" ht="61.5" customHeight="1" x14ac:dyDescent="0.3">
      <c r="A14" s="2"/>
      <c r="B14" s="176" t="s">
        <v>25</v>
      </c>
      <c r="C14" s="180" t="s">
        <v>697</v>
      </c>
      <c r="D14" s="176">
        <f>J14</f>
        <v>70</v>
      </c>
      <c r="E14" s="177">
        <f>D14*M3</f>
        <v>742</v>
      </c>
      <c r="F14" s="177">
        <f>D14*M4</f>
        <v>241.5</v>
      </c>
      <c r="G14" s="177">
        <f>D14*M5</f>
        <v>48.3</v>
      </c>
      <c r="H14" s="178" t="s">
        <v>397</v>
      </c>
      <c r="I14" s="31" t="s">
        <v>568</v>
      </c>
      <c r="J14" s="173">
        <v>70</v>
      </c>
      <c r="K14" s="175">
        <f>J14*M3</f>
        <v>742</v>
      </c>
      <c r="L14" s="175">
        <f>J14*M4</f>
        <v>241.5</v>
      </c>
      <c r="M14" s="175">
        <f>J14*M5</f>
        <v>48.3</v>
      </c>
    </row>
    <row r="15" spans="1:14" ht="20.100000000000001" customHeight="1" x14ac:dyDescent="0.3">
      <c r="A15" s="2"/>
      <c r="B15" s="274" t="s">
        <v>31</v>
      </c>
      <c r="C15" s="275" t="s">
        <v>603</v>
      </c>
      <c r="D15" s="274">
        <f>J15++J16+J17</f>
        <v>170</v>
      </c>
      <c r="E15" s="271">
        <f>D15*M3</f>
        <v>1802</v>
      </c>
      <c r="F15" s="271">
        <f>D15*M4</f>
        <v>586.5</v>
      </c>
      <c r="G15" s="271">
        <f>D15*M5</f>
        <v>117.3</v>
      </c>
      <c r="H15" s="178" t="s">
        <v>565</v>
      </c>
      <c r="I15" s="44" t="s">
        <v>567</v>
      </c>
      <c r="J15" s="173">
        <v>80</v>
      </c>
      <c r="K15" s="175">
        <f>J15*M3</f>
        <v>848</v>
      </c>
      <c r="L15" s="175">
        <f>J15*M4</f>
        <v>276</v>
      </c>
      <c r="M15" s="175">
        <f>J15*M5</f>
        <v>55.199999999999996</v>
      </c>
    </row>
    <row r="16" spans="1:14" ht="20.100000000000001" customHeight="1" x14ac:dyDescent="0.3">
      <c r="A16" s="2"/>
      <c r="B16" s="274"/>
      <c r="C16" s="275"/>
      <c r="D16" s="274"/>
      <c r="E16" s="271"/>
      <c r="F16" s="271"/>
      <c r="G16" s="271"/>
      <c r="H16" s="178" t="s">
        <v>566</v>
      </c>
      <c r="I16" s="44" t="s">
        <v>569</v>
      </c>
      <c r="J16" s="173">
        <v>60</v>
      </c>
      <c r="K16" s="175">
        <f>J16*M3</f>
        <v>636</v>
      </c>
      <c r="L16" s="175">
        <f>J16*M4</f>
        <v>207</v>
      </c>
      <c r="M16" s="175">
        <f>J16*M5</f>
        <v>41.4</v>
      </c>
    </row>
    <row r="17" spans="1:14" ht="20.100000000000001" customHeight="1" x14ac:dyDescent="0.3">
      <c r="A17" s="2"/>
      <c r="B17" s="274"/>
      <c r="C17" s="275"/>
      <c r="D17" s="274"/>
      <c r="E17" s="271"/>
      <c r="F17" s="271"/>
      <c r="G17" s="271"/>
      <c r="H17" s="178" t="s">
        <v>524</v>
      </c>
      <c r="I17" s="44" t="s">
        <v>593</v>
      </c>
      <c r="J17" s="173">
        <v>30</v>
      </c>
      <c r="K17" s="175">
        <f>J17*M3</f>
        <v>318</v>
      </c>
      <c r="L17" s="175">
        <f>J17*M4</f>
        <v>103.5</v>
      </c>
      <c r="M17" s="175">
        <f>J17*M5</f>
        <v>20.7</v>
      </c>
    </row>
    <row r="18" spans="1:14" ht="37.5" x14ac:dyDescent="0.3">
      <c r="A18" s="2"/>
      <c r="B18" s="256" t="s">
        <v>38</v>
      </c>
      <c r="C18" s="258" t="s">
        <v>604</v>
      </c>
      <c r="D18" s="256">
        <f>J18+J19+J20</f>
        <v>150</v>
      </c>
      <c r="E18" s="253">
        <f>D18*M3</f>
        <v>1590</v>
      </c>
      <c r="F18" s="253">
        <f>D18*M4</f>
        <v>517.5</v>
      </c>
      <c r="G18" s="253">
        <f>D18*M5</f>
        <v>103.49999999999999</v>
      </c>
      <c r="H18" s="178" t="s">
        <v>395</v>
      </c>
      <c r="I18" s="31" t="s">
        <v>396</v>
      </c>
      <c r="J18" s="173">
        <v>60</v>
      </c>
      <c r="K18" s="175">
        <f>J18*M3</f>
        <v>636</v>
      </c>
      <c r="L18" s="175">
        <f>J18*M4</f>
        <v>207</v>
      </c>
      <c r="M18" s="175">
        <f>J18*M5</f>
        <v>41.4</v>
      </c>
    </row>
    <row r="19" spans="1:14" ht="37.5" x14ac:dyDescent="0.3">
      <c r="A19" s="2"/>
      <c r="B19" s="260"/>
      <c r="C19" s="263"/>
      <c r="D19" s="260"/>
      <c r="E19" s="264"/>
      <c r="F19" s="264"/>
      <c r="G19" s="264"/>
      <c r="H19" s="178" t="s">
        <v>597</v>
      </c>
      <c r="I19" s="31" t="s">
        <v>598</v>
      </c>
      <c r="J19" s="173">
        <v>40</v>
      </c>
      <c r="K19" s="175">
        <f>J19*M3</f>
        <v>424</v>
      </c>
      <c r="L19" s="175">
        <f>J19*M4</f>
        <v>138</v>
      </c>
      <c r="M19" s="175">
        <f>J19*M5</f>
        <v>27.599999999999998</v>
      </c>
    </row>
    <row r="20" spans="1:14" ht="20.100000000000001" customHeight="1" x14ac:dyDescent="0.3">
      <c r="A20" s="2"/>
      <c r="B20" s="257"/>
      <c r="C20" s="259"/>
      <c r="D20" s="257"/>
      <c r="E20" s="254"/>
      <c r="F20" s="254"/>
      <c r="G20" s="254"/>
      <c r="H20" s="178" t="s">
        <v>400</v>
      </c>
      <c r="I20" s="18" t="s">
        <v>402</v>
      </c>
      <c r="J20" s="173">
        <v>50</v>
      </c>
      <c r="K20" s="175">
        <f>J20*M3</f>
        <v>530</v>
      </c>
      <c r="L20" s="175">
        <f>J20*M4</f>
        <v>172.5</v>
      </c>
      <c r="M20" s="175">
        <f>J20*M5</f>
        <v>34.5</v>
      </c>
    </row>
    <row r="21" spans="1:14" ht="37.5" x14ac:dyDescent="0.3">
      <c r="A21" s="2"/>
      <c r="B21" s="274" t="s">
        <v>91</v>
      </c>
      <c r="C21" s="275" t="s">
        <v>605</v>
      </c>
      <c r="D21" s="274">
        <f>J21+J22</f>
        <v>160</v>
      </c>
      <c r="E21" s="271">
        <f>D21*M3</f>
        <v>1696</v>
      </c>
      <c r="F21" s="271">
        <f>D21*M4</f>
        <v>552</v>
      </c>
      <c r="G21" s="271">
        <f>D21*M5</f>
        <v>110.39999999999999</v>
      </c>
      <c r="H21" s="178" t="s">
        <v>599</v>
      </c>
      <c r="I21" s="174" t="s">
        <v>600</v>
      </c>
      <c r="J21" s="173">
        <v>60</v>
      </c>
      <c r="K21" s="175">
        <f>J21*M3</f>
        <v>636</v>
      </c>
      <c r="L21" s="175">
        <f>J21*M4</f>
        <v>207</v>
      </c>
      <c r="M21" s="175">
        <f>J21*M5</f>
        <v>41.4</v>
      </c>
    </row>
    <row r="22" spans="1:14" ht="37.5" x14ac:dyDescent="0.3">
      <c r="A22" s="2"/>
      <c r="B22" s="274"/>
      <c r="C22" s="275"/>
      <c r="D22" s="274"/>
      <c r="E22" s="271"/>
      <c r="F22" s="271"/>
      <c r="G22" s="271"/>
      <c r="H22" s="178" t="s">
        <v>380</v>
      </c>
      <c r="I22" s="31" t="s">
        <v>378</v>
      </c>
      <c r="J22" s="173">
        <v>100</v>
      </c>
      <c r="K22" s="175">
        <f>J22*M3</f>
        <v>1060</v>
      </c>
      <c r="L22" s="175">
        <f>J22*M4</f>
        <v>345</v>
      </c>
      <c r="M22" s="175">
        <f>J22*M5</f>
        <v>69</v>
      </c>
    </row>
    <row r="23" spans="1:14" ht="18.75" x14ac:dyDescent="0.3">
      <c r="A23" s="2"/>
      <c r="B23" s="2"/>
      <c r="C23" s="2"/>
      <c r="D23" s="126"/>
      <c r="E23" s="10"/>
      <c r="F23" s="10"/>
      <c r="G23" s="10"/>
      <c r="H23" s="126"/>
      <c r="I23" s="79"/>
      <c r="J23" s="40"/>
      <c r="K23" s="42"/>
      <c r="L23" s="42"/>
      <c r="M23" s="42"/>
    </row>
    <row r="24" spans="1:14" s="14" customFormat="1" ht="18.75" x14ac:dyDescent="0.3">
      <c r="A24" s="6"/>
      <c r="B24" s="6"/>
      <c r="C24" s="6" t="s">
        <v>35</v>
      </c>
      <c r="D24" s="21">
        <f>SUM(D10:D22)</f>
        <v>700</v>
      </c>
      <c r="E24" s="22">
        <f>SUM(E10:E22)</f>
        <v>7420</v>
      </c>
      <c r="F24" s="22">
        <f>SUM(F10:F22)</f>
        <v>2415</v>
      </c>
      <c r="G24" s="22">
        <f>SUM(G10:G22)</f>
        <v>483</v>
      </c>
      <c r="H24" s="21"/>
      <c r="I24" s="80"/>
      <c r="J24" s="23">
        <f>SUM(J10:J22)</f>
        <v>700</v>
      </c>
      <c r="K24" s="46">
        <f>SUM(K10:K22)</f>
        <v>7420</v>
      </c>
      <c r="L24" s="46">
        <f>SUM(L10:L22)</f>
        <v>2415</v>
      </c>
      <c r="M24" s="46">
        <f>SUM(M10:M22)</f>
        <v>483</v>
      </c>
    </row>
    <row r="25" spans="1:14" s="14" customFormat="1" ht="18.75" x14ac:dyDescent="0.3">
      <c r="A25" s="6"/>
      <c r="B25" s="6"/>
      <c r="C25" s="6"/>
      <c r="D25" s="21"/>
      <c r="E25" s="22"/>
      <c r="F25" s="22"/>
      <c r="G25" s="22"/>
      <c r="H25" s="21"/>
      <c r="I25" s="80"/>
      <c r="J25" s="23"/>
      <c r="K25" s="46"/>
      <c r="L25" s="46"/>
      <c r="M25" s="46"/>
    </row>
    <row r="26" spans="1:14" s="14" customFormat="1" ht="18.75" x14ac:dyDescent="0.3">
      <c r="A26" s="4" t="s">
        <v>612</v>
      </c>
      <c r="B26" s="4"/>
      <c r="C26" s="11"/>
      <c r="D26" s="4"/>
      <c r="E26" s="4"/>
      <c r="F26" s="4"/>
      <c r="G26" s="4"/>
      <c r="H26" s="4"/>
      <c r="I26" s="4"/>
      <c r="J26" s="4"/>
      <c r="K26" s="25"/>
      <c r="L26" s="25"/>
    </row>
    <row r="27" spans="1:14" ht="18.75" x14ac:dyDescent="0.3">
      <c r="B27" s="2" t="s">
        <v>611</v>
      </c>
      <c r="C27" s="2"/>
      <c r="D27" s="2"/>
      <c r="E27" s="126"/>
      <c r="F27" s="2"/>
      <c r="G27" s="2"/>
      <c r="H27" s="2"/>
      <c r="I27" s="126"/>
      <c r="J27" s="75"/>
      <c r="K27" s="126"/>
      <c r="L27" s="4"/>
      <c r="M27" s="4"/>
      <c r="N27" s="4"/>
    </row>
  </sheetData>
  <mergeCells count="33">
    <mergeCell ref="G21:G22"/>
    <mergeCell ref="B18:B20"/>
    <mergeCell ref="C18:C20"/>
    <mergeCell ref="D18:D20"/>
    <mergeCell ref="E18:E20"/>
    <mergeCell ref="F18:F20"/>
    <mergeCell ref="G18:G20"/>
    <mergeCell ref="B21:B22"/>
    <mergeCell ref="C21:C22"/>
    <mergeCell ref="D21:D22"/>
    <mergeCell ref="E21:E22"/>
    <mergeCell ref="F21:F22"/>
    <mergeCell ref="G15:G17"/>
    <mergeCell ref="B12:B13"/>
    <mergeCell ref="C12:C13"/>
    <mergeCell ref="D12:D13"/>
    <mergeCell ref="E12:E13"/>
    <mergeCell ref="F12:F13"/>
    <mergeCell ref="G12:G13"/>
    <mergeCell ref="B15:B17"/>
    <mergeCell ref="C15:C17"/>
    <mergeCell ref="D15:D17"/>
    <mergeCell ref="E15:E17"/>
    <mergeCell ref="F15:F17"/>
    <mergeCell ref="J3:L3"/>
    <mergeCell ref="J4:L4"/>
    <mergeCell ref="J5:L5"/>
    <mergeCell ref="B10:B11"/>
    <mergeCell ref="C10:C11"/>
    <mergeCell ref="D10:D11"/>
    <mergeCell ref="E10:E11"/>
    <mergeCell ref="F10:F11"/>
    <mergeCell ref="G10:G11"/>
  </mergeCells>
  <pageMargins left="0.16" right="0.25" top="0.35" bottom="0.64" header="0.3" footer="0.2"/>
  <pageSetup paperSize="9" scale="56" fitToHeight="0" orientation="landscape" r:id="rId1"/>
  <headerFooter>
    <oddHeader xml:space="preserve">&amp;R&amp;U&amp;K00B0F0 2019 VERSION 7 (30/8/2019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view="pageLayout" zoomScale="55" zoomScaleNormal="80" zoomScaleSheetLayoutView="85" zoomScalePageLayoutView="55" workbookViewId="0">
      <selection activeCell="M6" sqref="M6"/>
    </sheetView>
  </sheetViews>
  <sheetFormatPr defaultRowHeight="15" x14ac:dyDescent="0.25"/>
  <cols>
    <col min="1" max="1" width="3.28515625" customWidth="1"/>
    <col min="2" max="2" width="26.42578125" bestFit="1" customWidth="1"/>
    <col min="3" max="3" width="19.42578125" customWidth="1"/>
    <col min="4" max="4" width="10.28515625" style="26" customWidth="1"/>
    <col min="5" max="5" width="15.85546875" customWidth="1"/>
    <col min="6" max="6" width="12.85546875" customWidth="1"/>
    <col min="7" max="7" width="18.7109375" customWidth="1"/>
    <col min="8" max="8" width="15.85546875" style="26" customWidth="1"/>
    <col min="9" max="9" width="56.42578125" style="81" customWidth="1"/>
    <col min="10" max="10" width="10.28515625" customWidth="1"/>
    <col min="11" max="11" width="16.140625" bestFit="1" customWidth="1"/>
    <col min="12" max="12" width="16.42578125" customWidth="1"/>
    <col min="13" max="13" width="20.85546875" customWidth="1"/>
    <col min="16" max="16" width="9" customWidth="1"/>
  </cols>
  <sheetData>
    <row r="1" spans="1:14" ht="26.25" x14ac:dyDescent="0.4">
      <c r="A1" s="29" t="s">
        <v>596</v>
      </c>
      <c r="B1" s="2"/>
      <c r="C1" s="2"/>
      <c r="D1" s="126"/>
      <c r="E1" s="2"/>
      <c r="F1" s="2"/>
      <c r="G1" s="2"/>
      <c r="H1" s="126"/>
      <c r="I1" s="29"/>
      <c r="J1" s="4"/>
      <c r="K1" s="4"/>
      <c r="L1" s="181"/>
      <c r="M1" s="11"/>
      <c r="N1" s="26"/>
    </row>
    <row r="2" spans="1:14" ht="18.75" x14ac:dyDescent="0.3">
      <c r="A2" s="6"/>
      <c r="B2" s="2" t="s">
        <v>547</v>
      </c>
      <c r="C2" s="179">
        <v>715</v>
      </c>
      <c r="D2" s="126"/>
      <c r="E2" s="2"/>
      <c r="F2" s="2"/>
      <c r="G2" s="2"/>
      <c r="H2" s="126"/>
      <c r="I2" s="75"/>
      <c r="J2" s="4"/>
      <c r="K2" s="4"/>
      <c r="L2" s="4"/>
      <c r="M2" s="4"/>
    </row>
    <row r="3" spans="1:14" ht="18.75" x14ac:dyDescent="0.3">
      <c r="A3" s="2"/>
      <c r="B3" s="2" t="s">
        <v>1</v>
      </c>
      <c r="C3" s="7">
        <v>685</v>
      </c>
      <c r="D3" s="7" t="s">
        <v>555</v>
      </c>
      <c r="E3" s="2"/>
      <c r="F3" s="8"/>
      <c r="G3" s="8"/>
      <c r="H3" s="8">
        <f>C3*M3</f>
        <v>7261</v>
      </c>
      <c r="I3" s="75"/>
      <c r="J3" s="255" t="s">
        <v>3</v>
      </c>
      <c r="K3" s="255"/>
      <c r="L3" s="255"/>
      <c r="M3" s="64">
        <v>10.6</v>
      </c>
    </row>
    <row r="4" spans="1:14" ht="18.75" x14ac:dyDescent="0.3">
      <c r="A4" s="2"/>
      <c r="B4" s="2" t="s">
        <v>4</v>
      </c>
      <c r="C4" s="7">
        <v>6</v>
      </c>
      <c r="D4" s="7" t="s">
        <v>556</v>
      </c>
      <c r="E4" s="2"/>
      <c r="F4" s="8"/>
      <c r="G4" s="8"/>
      <c r="H4" s="8">
        <f>C3*M4</f>
        <v>2363.25</v>
      </c>
      <c r="I4" s="78"/>
      <c r="J4" s="255" t="s">
        <v>548</v>
      </c>
      <c r="K4" s="255"/>
      <c r="L4" s="255"/>
      <c r="M4" s="64">
        <v>3.45</v>
      </c>
    </row>
    <row r="5" spans="1:14" ht="18.75" x14ac:dyDescent="0.3">
      <c r="A5" s="2"/>
      <c r="B5" s="2" t="s">
        <v>7</v>
      </c>
      <c r="C5" s="7">
        <v>13</v>
      </c>
      <c r="D5" s="7" t="s">
        <v>557</v>
      </c>
      <c r="E5" s="2"/>
      <c r="F5" s="12"/>
      <c r="G5" s="12"/>
      <c r="H5" s="8">
        <f>C3*M5</f>
        <v>472.65</v>
      </c>
      <c r="I5" s="75"/>
      <c r="J5" s="255" t="s">
        <v>549</v>
      </c>
      <c r="K5" s="255"/>
      <c r="L5" s="255"/>
      <c r="M5" s="64">
        <v>0.69</v>
      </c>
    </row>
    <row r="6" spans="1:14" ht="18.75" x14ac:dyDescent="0.3">
      <c r="A6" s="2"/>
      <c r="B6" s="2"/>
      <c r="C6" s="2"/>
      <c r="D6" s="126"/>
      <c r="E6" s="2"/>
      <c r="F6" s="2"/>
      <c r="G6" s="2"/>
      <c r="H6" s="126"/>
      <c r="I6" s="75"/>
      <c r="J6" s="4"/>
      <c r="K6" s="4"/>
      <c r="L6" s="4"/>
      <c r="M6" s="4"/>
    </row>
    <row r="7" spans="1:14" ht="18.75" x14ac:dyDescent="0.3">
      <c r="A7" s="2"/>
      <c r="B7" s="2"/>
      <c r="C7" s="2"/>
      <c r="D7" s="126"/>
      <c r="E7" s="2"/>
      <c r="F7" s="2"/>
      <c r="G7" s="2"/>
      <c r="H7" s="126"/>
      <c r="I7" s="75"/>
      <c r="J7" s="4"/>
      <c r="K7" s="4"/>
      <c r="L7" s="4"/>
      <c r="M7" s="4"/>
    </row>
    <row r="8" spans="1:14" ht="18.75" x14ac:dyDescent="0.3">
      <c r="A8" s="2"/>
      <c r="B8" s="2"/>
      <c r="C8" s="2"/>
      <c r="D8" s="126"/>
      <c r="E8" s="2"/>
      <c r="F8" s="2"/>
      <c r="G8" s="2"/>
      <c r="H8" s="126"/>
      <c r="I8" s="75"/>
      <c r="J8" s="4"/>
      <c r="K8" s="4"/>
      <c r="L8" s="4"/>
      <c r="M8" s="4"/>
    </row>
    <row r="9" spans="1:14" s="14" customFormat="1" ht="75" x14ac:dyDescent="0.3">
      <c r="A9" s="6"/>
      <c r="B9" s="62" t="s">
        <v>11</v>
      </c>
      <c r="C9" s="63" t="s">
        <v>12</v>
      </c>
      <c r="D9" s="55" t="s">
        <v>592</v>
      </c>
      <c r="E9" s="55" t="s">
        <v>13</v>
      </c>
      <c r="F9" s="62" t="s">
        <v>550</v>
      </c>
      <c r="G9" s="62" t="s">
        <v>131</v>
      </c>
      <c r="H9" s="62" t="s">
        <v>15</v>
      </c>
      <c r="I9" s="55" t="s">
        <v>16</v>
      </c>
      <c r="J9" s="55" t="s">
        <v>1</v>
      </c>
      <c r="K9" s="62" t="s">
        <v>13</v>
      </c>
      <c r="L9" s="62" t="s">
        <v>550</v>
      </c>
      <c r="M9" s="62" t="s">
        <v>131</v>
      </c>
    </row>
    <row r="10" spans="1:14" ht="37.5" customHeight="1" x14ac:dyDescent="0.3">
      <c r="A10" s="2"/>
      <c r="B10" s="256" t="s">
        <v>17</v>
      </c>
      <c r="C10" s="261" t="s">
        <v>695</v>
      </c>
      <c r="D10" s="256">
        <f>J10+J11</f>
        <v>70</v>
      </c>
      <c r="E10" s="253">
        <f>D10*M3</f>
        <v>742</v>
      </c>
      <c r="F10" s="253">
        <f>D10*M4</f>
        <v>241.5</v>
      </c>
      <c r="G10" s="253">
        <f>D10*M5</f>
        <v>48.3</v>
      </c>
      <c r="H10" s="178" t="s">
        <v>562</v>
      </c>
      <c r="I10" s="174" t="s">
        <v>563</v>
      </c>
      <c r="J10" s="173">
        <v>30</v>
      </c>
      <c r="K10" s="175">
        <f>J10*M3</f>
        <v>318</v>
      </c>
      <c r="L10" s="175">
        <f>J10*M4</f>
        <v>103.5</v>
      </c>
      <c r="M10" s="175">
        <f>J10*M5</f>
        <v>20.7</v>
      </c>
    </row>
    <row r="11" spans="1:14" ht="61.5" customHeight="1" x14ac:dyDescent="0.3">
      <c r="A11" s="2"/>
      <c r="B11" s="260"/>
      <c r="C11" s="262"/>
      <c r="D11" s="260"/>
      <c r="E11" s="264"/>
      <c r="F11" s="264"/>
      <c r="G11" s="264"/>
      <c r="H11" s="178" t="s">
        <v>420</v>
      </c>
      <c r="I11" s="174" t="s">
        <v>389</v>
      </c>
      <c r="J11" s="173">
        <v>40</v>
      </c>
      <c r="K11" s="175">
        <f>J11*M3</f>
        <v>424</v>
      </c>
      <c r="L11" s="175">
        <f>J11*M4</f>
        <v>138</v>
      </c>
      <c r="M11" s="175">
        <f>J11*M5</f>
        <v>27.599999999999998</v>
      </c>
    </row>
    <row r="12" spans="1:14" ht="18.75" customHeight="1" x14ac:dyDescent="0.3">
      <c r="A12" s="2"/>
      <c r="B12" s="256" t="s">
        <v>21</v>
      </c>
      <c r="C12" s="258" t="s">
        <v>696</v>
      </c>
      <c r="D12" s="256">
        <f>J12+J13</f>
        <v>80</v>
      </c>
      <c r="E12" s="253">
        <f>D12*M3</f>
        <v>848</v>
      </c>
      <c r="F12" s="253">
        <f>D12*M4</f>
        <v>276</v>
      </c>
      <c r="G12" s="272">
        <f>D12*M5</f>
        <v>55.199999999999996</v>
      </c>
      <c r="H12" s="178" t="s">
        <v>388</v>
      </c>
      <c r="I12" s="31" t="s">
        <v>390</v>
      </c>
      <c r="J12" s="173">
        <v>25</v>
      </c>
      <c r="K12" s="175">
        <f>J12*M3</f>
        <v>265</v>
      </c>
      <c r="L12" s="175">
        <f>J12*M4</f>
        <v>86.25</v>
      </c>
      <c r="M12" s="175">
        <f>J12*M5</f>
        <v>17.25</v>
      </c>
    </row>
    <row r="13" spans="1:14" ht="66" customHeight="1" x14ac:dyDescent="0.3">
      <c r="A13" s="2"/>
      <c r="B13" s="257"/>
      <c r="C13" s="259"/>
      <c r="D13" s="257"/>
      <c r="E13" s="254"/>
      <c r="F13" s="254"/>
      <c r="G13" s="273"/>
      <c r="H13" s="178" t="s">
        <v>355</v>
      </c>
      <c r="I13" s="226" t="s">
        <v>356</v>
      </c>
      <c r="J13" s="173">
        <v>55</v>
      </c>
      <c r="K13" s="175">
        <f>J13*M3</f>
        <v>583</v>
      </c>
      <c r="L13" s="175">
        <f>J13*M4</f>
        <v>189.75</v>
      </c>
      <c r="M13" s="175">
        <f>J13*M5</f>
        <v>37.949999999999996</v>
      </c>
    </row>
    <row r="14" spans="1:14" ht="69" customHeight="1" x14ac:dyDescent="0.3">
      <c r="A14" s="2"/>
      <c r="B14" s="176" t="s">
        <v>25</v>
      </c>
      <c r="C14" s="180" t="s">
        <v>697</v>
      </c>
      <c r="D14" s="176">
        <f>J14</f>
        <v>70</v>
      </c>
      <c r="E14" s="177">
        <f>D14*M3</f>
        <v>742</v>
      </c>
      <c r="F14" s="177">
        <f>D14*M4</f>
        <v>241.5</v>
      </c>
      <c r="G14" s="177">
        <f>D14*M5</f>
        <v>48.3</v>
      </c>
      <c r="H14" s="178" t="s">
        <v>397</v>
      </c>
      <c r="I14" s="31" t="s">
        <v>568</v>
      </c>
      <c r="J14" s="173">
        <v>70</v>
      </c>
      <c r="K14" s="175">
        <f>J14*M3</f>
        <v>742</v>
      </c>
      <c r="L14" s="175">
        <f>J14*M4</f>
        <v>241.5</v>
      </c>
      <c r="M14" s="175">
        <f>J14*M5</f>
        <v>48.3</v>
      </c>
    </row>
    <row r="15" spans="1:14" ht="20.100000000000001" customHeight="1" x14ac:dyDescent="0.3">
      <c r="A15" s="2"/>
      <c r="B15" s="274" t="s">
        <v>31</v>
      </c>
      <c r="C15" s="275" t="s">
        <v>603</v>
      </c>
      <c r="D15" s="274">
        <f>J15++J16+J17</f>
        <v>170</v>
      </c>
      <c r="E15" s="271">
        <f>D15*M3</f>
        <v>1802</v>
      </c>
      <c r="F15" s="271">
        <f>D15*M4</f>
        <v>586.5</v>
      </c>
      <c r="G15" s="271">
        <f>D15*M5</f>
        <v>117.3</v>
      </c>
      <c r="H15" s="178" t="s">
        <v>565</v>
      </c>
      <c r="I15" s="44" t="s">
        <v>567</v>
      </c>
      <c r="J15" s="173">
        <v>80</v>
      </c>
      <c r="K15" s="175">
        <f>J15*M3</f>
        <v>848</v>
      </c>
      <c r="L15" s="175">
        <f>J15*M4</f>
        <v>276</v>
      </c>
      <c r="M15" s="175">
        <f>J15*M5</f>
        <v>55.199999999999996</v>
      </c>
    </row>
    <row r="16" spans="1:14" ht="20.100000000000001" customHeight="1" x14ac:dyDescent="0.3">
      <c r="A16" s="2"/>
      <c r="B16" s="274"/>
      <c r="C16" s="275"/>
      <c r="D16" s="274"/>
      <c r="E16" s="271"/>
      <c r="F16" s="271"/>
      <c r="G16" s="271"/>
      <c r="H16" s="178" t="s">
        <v>566</v>
      </c>
      <c r="I16" s="44" t="s">
        <v>569</v>
      </c>
      <c r="J16" s="173">
        <v>60</v>
      </c>
      <c r="K16" s="175">
        <f>J16*M3</f>
        <v>636</v>
      </c>
      <c r="L16" s="175">
        <f>J16*M4</f>
        <v>207</v>
      </c>
      <c r="M16" s="175">
        <f>J16*M5</f>
        <v>41.4</v>
      </c>
    </row>
    <row r="17" spans="1:14" ht="20.100000000000001" customHeight="1" x14ac:dyDescent="0.3">
      <c r="A17" s="2"/>
      <c r="B17" s="274"/>
      <c r="C17" s="275"/>
      <c r="D17" s="274"/>
      <c r="E17" s="271"/>
      <c r="F17" s="271"/>
      <c r="G17" s="271"/>
      <c r="H17" s="178" t="s">
        <v>524</v>
      </c>
      <c r="I17" s="44" t="s">
        <v>593</v>
      </c>
      <c r="J17" s="173">
        <v>30</v>
      </c>
      <c r="K17" s="175">
        <f>J17*M3</f>
        <v>318</v>
      </c>
      <c r="L17" s="175">
        <f>J17*M4</f>
        <v>103.5</v>
      </c>
      <c r="M17" s="175">
        <f>J17*M5</f>
        <v>20.7</v>
      </c>
    </row>
    <row r="18" spans="1:14" ht="20.100000000000001" customHeight="1" x14ac:dyDescent="0.3">
      <c r="A18" s="2"/>
      <c r="B18" s="256" t="s">
        <v>38</v>
      </c>
      <c r="C18" s="258" t="s">
        <v>606</v>
      </c>
      <c r="D18" s="256">
        <f>J18+J19+J20</f>
        <v>175</v>
      </c>
      <c r="E18" s="253">
        <f>D18*M3</f>
        <v>1855</v>
      </c>
      <c r="F18" s="253">
        <f>D18*M4</f>
        <v>603.75</v>
      </c>
      <c r="G18" s="253">
        <f>D18*M5</f>
        <v>120.74999999999999</v>
      </c>
      <c r="H18" s="178" t="s">
        <v>570</v>
      </c>
      <c r="I18" s="31" t="s">
        <v>573</v>
      </c>
      <c r="J18" s="173">
        <v>50</v>
      </c>
      <c r="K18" s="175">
        <f>J18*M3</f>
        <v>530</v>
      </c>
      <c r="L18" s="175">
        <f>J18*M4</f>
        <v>172.5</v>
      </c>
      <c r="M18" s="175">
        <f>J18*M5</f>
        <v>34.5</v>
      </c>
    </row>
    <row r="19" spans="1:14" ht="20.100000000000001" customHeight="1" x14ac:dyDescent="0.3">
      <c r="A19" s="2"/>
      <c r="B19" s="260"/>
      <c r="C19" s="263"/>
      <c r="D19" s="260"/>
      <c r="E19" s="264"/>
      <c r="F19" s="264"/>
      <c r="G19" s="264"/>
      <c r="H19" s="178" t="s">
        <v>571</v>
      </c>
      <c r="I19" s="31" t="s">
        <v>574</v>
      </c>
      <c r="J19" s="173">
        <v>65</v>
      </c>
      <c r="K19" s="175">
        <f>J19*M3</f>
        <v>689</v>
      </c>
      <c r="L19" s="175">
        <f>J19*M4</f>
        <v>224.25</v>
      </c>
      <c r="M19" s="175">
        <f>J19*M5</f>
        <v>44.849999999999994</v>
      </c>
    </row>
    <row r="20" spans="1:14" ht="20.100000000000001" customHeight="1" x14ac:dyDescent="0.3">
      <c r="A20" s="2"/>
      <c r="B20" s="257"/>
      <c r="C20" s="259"/>
      <c r="D20" s="257"/>
      <c r="E20" s="254"/>
      <c r="F20" s="254"/>
      <c r="G20" s="254"/>
      <c r="H20" s="178" t="s">
        <v>572</v>
      </c>
      <c r="I20" s="18" t="s">
        <v>575</v>
      </c>
      <c r="J20" s="173">
        <v>60</v>
      </c>
      <c r="K20" s="175">
        <f>J20*M3</f>
        <v>636</v>
      </c>
      <c r="L20" s="175">
        <f>J20*M4</f>
        <v>207</v>
      </c>
      <c r="M20" s="175">
        <f>J20*M5</f>
        <v>41.4</v>
      </c>
    </row>
    <row r="21" spans="1:14" ht="20.100000000000001" customHeight="1" x14ac:dyDescent="0.3">
      <c r="A21" s="2"/>
      <c r="B21" s="274" t="s">
        <v>91</v>
      </c>
      <c r="C21" s="275" t="s">
        <v>607</v>
      </c>
      <c r="D21" s="274">
        <f>J21+J22</f>
        <v>120</v>
      </c>
      <c r="E21" s="271">
        <f>D21*M3</f>
        <v>1272</v>
      </c>
      <c r="F21" s="271">
        <f>D21*M4</f>
        <v>414</v>
      </c>
      <c r="G21" s="271">
        <f>D21*M5</f>
        <v>82.8</v>
      </c>
      <c r="H21" s="178" t="s">
        <v>594</v>
      </c>
      <c r="I21" s="174" t="s">
        <v>595</v>
      </c>
      <c r="J21" s="173">
        <v>50</v>
      </c>
      <c r="K21" s="175">
        <f>J21*M3</f>
        <v>530</v>
      </c>
      <c r="L21" s="175">
        <f>J21*M4</f>
        <v>172.5</v>
      </c>
      <c r="M21" s="175">
        <f>J21*M5</f>
        <v>34.5</v>
      </c>
    </row>
    <row r="22" spans="1:14" ht="36" customHeight="1" x14ac:dyDescent="0.3">
      <c r="A22" s="2"/>
      <c r="B22" s="274"/>
      <c r="C22" s="275"/>
      <c r="D22" s="274"/>
      <c r="E22" s="271"/>
      <c r="F22" s="271"/>
      <c r="G22" s="271"/>
      <c r="H22" s="178" t="s">
        <v>577</v>
      </c>
      <c r="I22" s="31" t="s">
        <v>579</v>
      </c>
      <c r="J22" s="173">
        <v>70</v>
      </c>
      <c r="K22" s="175">
        <f>J22*M3</f>
        <v>742</v>
      </c>
      <c r="L22" s="175">
        <f>J22*M4</f>
        <v>241.5</v>
      </c>
      <c r="M22" s="175">
        <f>J22*M5</f>
        <v>48.3</v>
      </c>
    </row>
    <row r="23" spans="1:14" ht="18.75" x14ac:dyDescent="0.3">
      <c r="A23" s="2"/>
      <c r="B23" s="2"/>
      <c r="C23" s="2"/>
      <c r="D23" s="126"/>
      <c r="E23" s="10"/>
      <c r="F23" s="10"/>
      <c r="G23" s="10"/>
      <c r="H23" s="126"/>
      <c r="I23" s="79"/>
      <c r="J23" s="40"/>
      <c r="K23" s="42"/>
      <c r="L23" s="42"/>
      <c r="M23" s="42"/>
    </row>
    <row r="24" spans="1:14" s="14" customFormat="1" ht="18.75" x14ac:dyDescent="0.3">
      <c r="A24" s="6"/>
      <c r="B24" s="6"/>
      <c r="C24" s="6" t="s">
        <v>35</v>
      </c>
      <c r="D24" s="21">
        <f>SUM(D10:D22)</f>
        <v>685</v>
      </c>
      <c r="E24" s="22">
        <f>SUM(E10:E22)</f>
        <v>7261</v>
      </c>
      <c r="F24" s="22">
        <f>SUM(F10:F22)</f>
        <v>2363.25</v>
      </c>
      <c r="G24" s="22">
        <f>SUM(G10:G22)</f>
        <v>472.65000000000003</v>
      </c>
      <c r="H24" s="21"/>
      <c r="I24" s="80"/>
      <c r="J24" s="23">
        <f>SUM(J10:J22)</f>
        <v>685</v>
      </c>
      <c r="K24" s="46">
        <f>SUM(K10:K22)</f>
        <v>7261</v>
      </c>
      <c r="L24" s="46">
        <f>SUM(L10:L22)</f>
        <v>2363.25</v>
      </c>
      <c r="M24" s="46">
        <f>SUM(M10:M22)</f>
        <v>472.65000000000003</v>
      </c>
    </row>
    <row r="25" spans="1:14" s="14" customFormat="1" ht="18.75" x14ac:dyDescent="0.3">
      <c r="A25" s="6"/>
      <c r="B25" s="6"/>
      <c r="C25" s="6"/>
      <c r="D25" s="21"/>
      <c r="E25" s="22"/>
      <c r="F25" s="22"/>
      <c r="G25" s="22"/>
      <c r="H25" s="21"/>
      <c r="I25" s="80"/>
      <c r="J25" s="23"/>
      <c r="K25" s="46"/>
      <c r="L25" s="46"/>
      <c r="M25" s="46"/>
    </row>
    <row r="26" spans="1:14" s="14" customFormat="1" ht="18.75" x14ac:dyDescent="0.3">
      <c r="A26" s="4" t="s">
        <v>612</v>
      </c>
      <c r="B26" s="4"/>
      <c r="C26" s="11"/>
      <c r="D26" s="4"/>
      <c r="E26" s="4"/>
      <c r="F26" s="4"/>
      <c r="G26" s="4"/>
      <c r="H26" s="4"/>
      <c r="I26" s="4"/>
      <c r="J26" s="4"/>
      <c r="K26" s="25"/>
      <c r="L26" s="25"/>
    </row>
    <row r="27" spans="1:14" ht="18.75" x14ac:dyDescent="0.3">
      <c r="B27" s="2" t="s">
        <v>611</v>
      </c>
      <c r="C27" s="2"/>
      <c r="D27" s="2"/>
      <c r="E27" s="126"/>
      <c r="F27" s="2"/>
      <c r="G27" s="2"/>
      <c r="H27" s="2"/>
      <c r="I27" s="126"/>
      <c r="J27" s="75"/>
      <c r="K27" s="126"/>
      <c r="L27" s="4"/>
      <c r="M27" s="4"/>
      <c r="N27" s="4"/>
    </row>
  </sheetData>
  <mergeCells count="33">
    <mergeCell ref="G21:G22"/>
    <mergeCell ref="B18:B20"/>
    <mergeCell ref="C18:C20"/>
    <mergeCell ref="D18:D20"/>
    <mergeCell ref="E18:E20"/>
    <mergeCell ref="F18:F20"/>
    <mergeCell ref="G18:G20"/>
    <mergeCell ref="B21:B22"/>
    <mergeCell ref="C21:C22"/>
    <mergeCell ref="D21:D22"/>
    <mergeCell ref="E21:E22"/>
    <mergeCell ref="F21:F22"/>
    <mergeCell ref="G15:G17"/>
    <mergeCell ref="B12:B13"/>
    <mergeCell ref="C12:C13"/>
    <mergeCell ref="D12:D13"/>
    <mergeCell ref="E12:E13"/>
    <mergeCell ref="F12:F13"/>
    <mergeCell ref="G12:G13"/>
    <mergeCell ref="B15:B17"/>
    <mergeCell ref="C15:C17"/>
    <mergeCell ref="D15:D17"/>
    <mergeCell ref="E15:E17"/>
    <mergeCell ref="F15:F17"/>
    <mergeCell ref="J3:L3"/>
    <mergeCell ref="J4:L4"/>
    <mergeCell ref="J5:L5"/>
    <mergeCell ref="B10:B11"/>
    <mergeCell ref="C10:C11"/>
    <mergeCell ref="D10:D11"/>
    <mergeCell ref="E10:E11"/>
    <mergeCell ref="F10:F11"/>
    <mergeCell ref="G10:G11"/>
  </mergeCells>
  <pageMargins left="0.16" right="0.25" top="0.35" bottom="0.64" header="0.3" footer="0.2"/>
  <pageSetup paperSize="9" scale="56" orientation="landscape" r:id="rId1"/>
  <headerFooter>
    <oddHeader xml:space="preserve">&amp;R&amp;U&amp;K00B0F0 2019 VERSION 7 (30/8/2019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view="pageLayout" topLeftCell="A4" zoomScale="60" zoomScaleNormal="87" zoomScaleSheetLayoutView="85" zoomScalePageLayoutView="60" workbookViewId="0">
      <selection activeCell="H4" sqref="H4"/>
    </sheetView>
  </sheetViews>
  <sheetFormatPr defaultRowHeight="15" x14ac:dyDescent="0.25"/>
  <cols>
    <col min="1" max="1" width="3.28515625" customWidth="1"/>
    <col min="2" max="2" width="26.42578125" bestFit="1" customWidth="1"/>
    <col min="3" max="3" width="19.42578125" customWidth="1"/>
    <col min="4" max="4" width="10.28515625" style="26" customWidth="1"/>
    <col min="5" max="5" width="15.85546875" customWidth="1"/>
    <col min="6" max="6" width="12.85546875" customWidth="1"/>
    <col min="7" max="7" width="18.7109375" customWidth="1"/>
    <col min="8" max="8" width="15.85546875" style="26" customWidth="1"/>
    <col min="9" max="9" width="56.42578125" style="81" customWidth="1"/>
    <col min="10" max="10" width="10.28515625" customWidth="1"/>
    <col min="11" max="11" width="16.140625" bestFit="1" customWidth="1"/>
    <col min="12" max="12" width="16.42578125" customWidth="1"/>
    <col min="13" max="13" width="20.85546875" customWidth="1"/>
  </cols>
  <sheetData>
    <row r="1" spans="1:14" ht="26.25" x14ac:dyDescent="0.4">
      <c r="A1" s="29" t="s">
        <v>561</v>
      </c>
      <c r="B1" s="2"/>
      <c r="C1" s="2"/>
      <c r="D1" s="126"/>
      <c r="E1" s="2"/>
      <c r="F1" s="2"/>
      <c r="G1" s="2"/>
      <c r="H1" s="126"/>
      <c r="I1" s="29"/>
      <c r="J1" s="4"/>
      <c r="K1" s="4"/>
      <c r="L1" s="181"/>
      <c r="M1" s="11"/>
      <c r="N1" s="26"/>
    </row>
    <row r="2" spans="1:14" ht="18.75" x14ac:dyDescent="0.3">
      <c r="A2" s="6"/>
      <c r="B2" s="2" t="s">
        <v>547</v>
      </c>
      <c r="C2" s="179">
        <v>1250</v>
      </c>
      <c r="D2" s="126"/>
      <c r="E2" s="2"/>
      <c r="F2" s="2"/>
      <c r="G2" s="2"/>
      <c r="H2" s="126"/>
      <c r="I2" s="75"/>
      <c r="J2" s="4"/>
      <c r="K2" s="4"/>
      <c r="L2" s="4"/>
      <c r="M2" s="4"/>
    </row>
    <row r="3" spans="1:14" ht="18.75" x14ac:dyDescent="0.3">
      <c r="A3" s="2"/>
      <c r="B3" s="2" t="s">
        <v>1</v>
      </c>
      <c r="C3" s="7">
        <f>D29</f>
        <v>1190</v>
      </c>
      <c r="D3" s="7" t="s">
        <v>555</v>
      </c>
      <c r="E3" s="2"/>
      <c r="F3" s="8"/>
      <c r="G3" s="8"/>
      <c r="H3" s="8">
        <f>C3*M3</f>
        <v>13685</v>
      </c>
      <c r="I3" s="75"/>
      <c r="J3" s="255" t="s">
        <v>3</v>
      </c>
      <c r="K3" s="255"/>
      <c r="L3" s="255"/>
      <c r="M3" s="64">
        <v>11.5</v>
      </c>
    </row>
    <row r="4" spans="1:14" ht="18.75" x14ac:dyDescent="0.3">
      <c r="A4" s="2"/>
      <c r="B4" s="2" t="s">
        <v>4</v>
      </c>
      <c r="C4" s="7">
        <v>8</v>
      </c>
      <c r="D4" s="7" t="s">
        <v>556</v>
      </c>
      <c r="E4" s="2"/>
      <c r="F4" s="8"/>
      <c r="G4" s="8"/>
      <c r="H4" s="8">
        <f>C3*M4</f>
        <v>5236</v>
      </c>
      <c r="I4" s="78"/>
      <c r="J4" s="255" t="s">
        <v>548</v>
      </c>
      <c r="K4" s="255"/>
      <c r="L4" s="255"/>
      <c r="M4" s="64">
        <v>4.4000000000000004</v>
      </c>
    </row>
    <row r="5" spans="1:14" ht="18.75" x14ac:dyDescent="0.3">
      <c r="A5" s="2"/>
      <c r="B5" s="2" t="s">
        <v>7</v>
      </c>
      <c r="C5" s="7">
        <v>18</v>
      </c>
      <c r="D5" s="7" t="s">
        <v>557</v>
      </c>
      <c r="E5" s="2"/>
      <c r="F5" s="12"/>
      <c r="G5" s="12"/>
      <c r="H5" s="8">
        <f>C3*M5</f>
        <v>999.59999999999991</v>
      </c>
      <c r="I5" s="75"/>
      <c r="J5" s="255" t="s">
        <v>549</v>
      </c>
      <c r="K5" s="255"/>
      <c r="L5" s="255"/>
      <c r="M5" s="64">
        <v>0.84</v>
      </c>
    </row>
    <row r="6" spans="1:14" ht="18.75" x14ac:dyDescent="0.3">
      <c r="A6" s="2"/>
      <c r="B6" s="2"/>
      <c r="C6" s="2"/>
      <c r="D6" s="126"/>
      <c r="E6" s="2"/>
      <c r="F6" s="2"/>
      <c r="G6" s="2"/>
      <c r="H6" s="126"/>
      <c r="I6" s="75"/>
      <c r="J6" s="4"/>
      <c r="K6" s="4"/>
      <c r="L6" s="4"/>
      <c r="M6" s="4"/>
    </row>
    <row r="7" spans="1:14" ht="18.75" x14ac:dyDescent="0.3">
      <c r="A7" s="2"/>
      <c r="B7" s="2"/>
      <c r="C7" s="2"/>
      <c r="D7" s="126"/>
      <c r="E7" s="2"/>
      <c r="F7" s="2"/>
      <c r="G7" s="2"/>
      <c r="H7" s="126"/>
      <c r="I7" s="75"/>
      <c r="J7" s="4"/>
      <c r="K7" s="4"/>
      <c r="L7" s="4"/>
      <c r="M7" s="4"/>
    </row>
    <row r="8" spans="1:14" ht="18.75" x14ac:dyDescent="0.3">
      <c r="A8" s="2"/>
      <c r="B8" s="2"/>
      <c r="C8" s="2"/>
      <c r="D8" s="126"/>
      <c r="E8" s="2"/>
      <c r="F8" s="2"/>
      <c r="G8" s="2"/>
      <c r="H8" s="126"/>
      <c r="I8" s="75"/>
      <c r="J8" s="4"/>
      <c r="K8" s="4"/>
      <c r="L8" s="4"/>
      <c r="M8" s="4"/>
    </row>
    <row r="9" spans="1:14" s="14" customFormat="1" ht="75" x14ac:dyDescent="0.3">
      <c r="A9" s="6"/>
      <c r="B9" s="62" t="s">
        <v>11</v>
      </c>
      <c r="C9" s="63" t="s">
        <v>12</v>
      </c>
      <c r="D9" s="55" t="s">
        <v>592</v>
      </c>
      <c r="E9" s="55" t="s">
        <v>13</v>
      </c>
      <c r="F9" s="62" t="s">
        <v>550</v>
      </c>
      <c r="G9" s="62" t="s">
        <v>131</v>
      </c>
      <c r="H9" s="62" t="s">
        <v>15</v>
      </c>
      <c r="I9" s="55" t="s">
        <v>16</v>
      </c>
      <c r="J9" s="55" t="s">
        <v>1</v>
      </c>
      <c r="K9" s="62" t="s">
        <v>13</v>
      </c>
      <c r="L9" s="62" t="s">
        <v>550</v>
      </c>
      <c r="M9" s="62" t="s">
        <v>131</v>
      </c>
    </row>
    <row r="10" spans="1:14" ht="37.5" customHeight="1" x14ac:dyDescent="0.3">
      <c r="A10" s="2"/>
      <c r="B10" s="256" t="s">
        <v>17</v>
      </c>
      <c r="C10" s="261" t="s">
        <v>695</v>
      </c>
      <c r="D10" s="256">
        <f>J10+J11</f>
        <v>70</v>
      </c>
      <c r="E10" s="253">
        <f>D10*M3</f>
        <v>805</v>
      </c>
      <c r="F10" s="253">
        <f>D10*M4</f>
        <v>308</v>
      </c>
      <c r="G10" s="253">
        <f>D10*M5</f>
        <v>58.8</v>
      </c>
      <c r="H10" s="173" t="s">
        <v>562</v>
      </c>
      <c r="I10" s="174" t="s">
        <v>563</v>
      </c>
      <c r="J10" s="173">
        <v>30</v>
      </c>
      <c r="K10" s="175">
        <f>J10*M3</f>
        <v>345</v>
      </c>
      <c r="L10" s="175">
        <f>J10*M4</f>
        <v>132</v>
      </c>
      <c r="M10" s="175">
        <f>J10*M5</f>
        <v>25.2</v>
      </c>
    </row>
    <row r="11" spans="1:14" ht="56.25" customHeight="1" x14ac:dyDescent="0.3">
      <c r="A11" s="2"/>
      <c r="B11" s="260"/>
      <c r="C11" s="262"/>
      <c r="D11" s="260"/>
      <c r="E11" s="264"/>
      <c r="F11" s="264"/>
      <c r="G11" s="264"/>
      <c r="H11" s="173" t="s">
        <v>420</v>
      </c>
      <c r="I11" s="174" t="s">
        <v>389</v>
      </c>
      <c r="J11" s="173">
        <v>40</v>
      </c>
      <c r="K11" s="175">
        <f>J11*M3</f>
        <v>460</v>
      </c>
      <c r="L11" s="175">
        <f>J11*M4</f>
        <v>176</v>
      </c>
      <c r="M11" s="175">
        <f>J11*M5</f>
        <v>33.6</v>
      </c>
    </row>
    <row r="12" spans="1:14" ht="20.100000000000001" customHeight="1" x14ac:dyDescent="0.3">
      <c r="A12" s="2"/>
      <c r="B12" s="256" t="s">
        <v>21</v>
      </c>
      <c r="C12" s="258" t="s">
        <v>723</v>
      </c>
      <c r="D12" s="256">
        <f>J12+J13</f>
        <v>105</v>
      </c>
      <c r="E12" s="253">
        <f>D12*M3</f>
        <v>1207.5</v>
      </c>
      <c r="F12" s="253">
        <f>D12*M4</f>
        <v>462.00000000000006</v>
      </c>
      <c r="G12" s="272">
        <f>D12*M5</f>
        <v>88.2</v>
      </c>
      <c r="H12" s="173" t="s">
        <v>388</v>
      </c>
      <c r="I12" s="31" t="s">
        <v>390</v>
      </c>
      <c r="J12" s="173">
        <v>25</v>
      </c>
      <c r="K12" s="175">
        <f>J12*M3</f>
        <v>287.5</v>
      </c>
      <c r="L12" s="175">
        <f>J12*M4</f>
        <v>110.00000000000001</v>
      </c>
      <c r="M12" s="175">
        <f>J12*M5</f>
        <v>21</v>
      </c>
    </row>
    <row r="13" spans="1:14" ht="53.25" customHeight="1" x14ac:dyDescent="0.3">
      <c r="A13" s="2"/>
      <c r="B13" s="257"/>
      <c r="C13" s="259"/>
      <c r="D13" s="257"/>
      <c r="E13" s="254"/>
      <c r="F13" s="254"/>
      <c r="G13" s="273"/>
      <c r="H13" s="173" t="s">
        <v>387</v>
      </c>
      <c r="I13" s="31" t="s">
        <v>564</v>
      </c>
      <c r="J13" s="173">
        <v>80</v>
      </c>
      <c r="K13" s="175">
        <f>J13*M3</f>
        <v>920</v>
      </c>
      <c r="L13" s="175">
        <f>J13*M4</f>
        <v>352</v>
      </c>
      <c r="M13" s="175">
        <f>J13*M5</f>
        <v>67.2</v>
      </c>
    </row>
    <row r="14" spans="1:14" ht="60.75" customHeight="1" x14ac:dyDescent="0.3">
      <c r="A14" s="2"/>
      <c r="B14" s="176" t="s">
        <v>25</v>
      </c>
      <c r="C14" s="180" t="s">
        <v>697</v>
      </c>
      <c r="D14" s="176">
        <f>J14</f>
        <v>70</v>
      </c>
      <c r="E14" s="177">
        <f>D14*M3</f>
        <v>805</v>
      </c>
      <c r="F14" s="177">
        <f>D14*M4</f>
        <v>308</v>
      </c>
      <c r="G14" s="177">
        <f>D14*M5</f>
        <v>58.8</v>
      </c>
      <c r="H14" s="173" t="s">
        <v>397</v>
      </c>
      <c r="I14" s="31" t="s">
        <v>568</v>
      </c>
      <c r="J14" s="173">
        <v>70</v>
      </c>
      <c r="K14" s="175">
        <f>J14*M3</f>
        <v>805</v>
      </c>
      <c r="L14" s="175">
        <f>J14*M4</f>
        <v>308</v>
      </c>
      <c r="M14" s="175">
        <f>J14*M5</f>
        <v>58.8</v>
      </c>
    </row>
    <row r="15" spans="1:14" ht="20.100000000000001" customHeight="1" x14ac:dyDescent="0.3">
      <c r="A15" s="2"/>
      <c r="B15" s="274" t="s">
        <v>31</v>
      </c>
      <c r="C15" s="275" t="s">
        <v>608</v>
      </c>
      <c r="D15" s="274">
        <f>J15+J16</f>
        <v>140</v>
      </c>
      <c r="E15" s="271">
        <f>D15*M3</f>
        <v>1610</v>
      </c>
      <c r="F15" s="271">
        <f>D15*M4</f>
        <v>616</v>
      </c>
      <c r="G15" s="271">
        <f>D15*M5</f>
        <v>117.6</v>
      </c>
      <c r="H15" s="173" t="s">
        <v>565</v>
      </c>
      <c r="I15" s="44" t="s">
        <v>567</v>
      </c>
      <c r="J15" s="173">
        <v>80</v>
      </c>
      <c r="K15" s="175">
        <f>J15*M3</f>
        <v>920</v>
      </c>
      <c r="L15" s="175">
        <f>J15*M4</f>
        <v>352</v>
      </c>
      <c r="M15" s="175">
        <f>J15*M5</f>
        <v>67.2</v>
      </c>
    </row>
    <row r="16" spans="1:14" ht="20.100000000000001" customHeight="1" x14ac:dyDescent="0.3">
      <c r="A16" s="2"/>
      <c r="B16" s="274"/>
      <c r="C16" s="275"/>
      <c r="D16" s="274"/>
      <c r="E16" s="271"/>
      <c r="F16" s="271"/>
      <c r="G16" s="271"/>
      <c r="H16" s="173" t="s">
        <v>566</v>
      </c>
      <c r="I16" s="44" t="s">
        <v>569</v>
      </c>
      <c r="J16" s="173">
        <v>60</v>
      </c>
      <c r="K16" s="175">
        <f>J16*M3</f>
        <v>690</v>
      </c>
      <c r="L16" s="175">
        <f>J16*M4</f>
        <v>264</v>
      </c>
      <c r="M16" s="175">
        <f>J16*M5</f>
        <v>50.4</v>
      </c>
    </row>
    <row r="17" spans="1:14" ht="20.100000000000001" customHeight="1" x14ac:dyDescent="0.3">
      <c r="A17" s="2"/>
      <c r="B17" s="256" t="s">
        <v>38</v>
      </c>
      <c r="C17" s="258" t="s">
        <v>606</v>
      </c>
      <c r="D17" s="256">
        <f>J17+J18+J19</f>
        <v>175</v>
      </c>
      <c r="E17" s="253">
        <f>D17*M3</f>
        <v>2012.5</v>
      </c>
      <c r="F17" s="253">
        <f>D17*M4</f>
        <v>770.00000000000011</v>
      </c>
      <c r="G17" s="253">
        <f>D17*M5</f>
        <v>147</v>
      </c>
      <c r="H17" s="173" t="s">
        <v>570</v>
      </c>
      <c r="I17" s="31" t="s">
        <v>573</v>
      </c>
      <c r="J17" s="173">
        <v>50</v>
      </c>
      <c r="K17" s="175">
        <f>J17*M3</f>
        <v>575</v>
      </c>
      <c r="L17" s="175">
        <f>J17*M4</f>
        <v>220.00000000000003</v>
      </c>
      <c r="M17" s="175">
        <f>J17*M5</f>
        <v>42</v>
      </c>
    </row>
    <row r="18" spans="1:14" ht="20.100000000000001" customHeight="1" x14ac:dyDescent="0.3">
      <c r="A18" s="2"/>
      <c r="B18" s="260"/>
      <c r="C18" s="263"/>
      <c r="D18" s="260"/>
      <c r="E18" s="264"/>
      <c r="F18" s="264"/>
      <c r="G18" s="264"/>
      <c r="H18" s="173" t="s">
        <v>571</v>
      </c>
      <c r="I18" s="31" t="s">
        <v>574</v>
      </c>
      <c r="J18" s="173">
        <v>65</v>
      </c>
      <c r="K18" s="175">
        <f>J18*M3</f>
        <v>747.5</v>
      </c>
      <c r="L18" s="175">
        <f>J18*M4</f>
        <v>286</v>
      </c>
      <c r="M18" s="175">
        <f>J18*M5</f>
        <v>54.6</v>
      </c>
    </row>
    <row r="19" spans="1:14" ht="20.100000000000001" customHeight="1" x14ac:dyDescent="0.3">
      <c r="A19" s="2"/>
      <c r="B19" s="257"/>
      <c r="C19" s="259"/>
      <c r="D19" s="257"/>
      <c r="E19" s="254"/>
      <c r="F19" s="254"/>
      <c r="G19" s="254"/>
      <c r="H19" s="173" t="s">
        <v>572</v>
      </c>
      <c r="I19" s="18" t="s">
        <v>575</v>
      </c>
      <c r="J19" s="173">
        <v>60</v>
      </c>
      <c r="K19" s="175">
        <f>J19*M3</f>
        <v>690</v>
      </c>
      <c r="L19" s="175">
        <f>J19*M4</f>
        <v>264</v>
      </c>
      <c r="M19" s="175">
        <f>J19*M5</f>
        <v>50.4</v>
      </c>
    </row>
    <row r="20" spans="1:14" ht="20.100000000000001" customHeight="1" x14ac:dyDescent="0.3">
      <c r="A20" s="2"/>
      <c r="B20" s="274" t="s">
        <v>91</v>
      </c>
      <c r="C20" s="275" t="s">
        <v>607</v>
      </c>
      <c r="D20" s="274">
        <f>J20+J21</f>
        <v>170</v>
      </c>
      <c r="E20" s="271">
        <f>D20*M3</f>
        <v>1955</v>
      </c>
      <c r="F20" s="271">
        <f>D20*M4</f>
        <v>748.00000000000011</v>
      </c>
      <c r="G20" s="271">
        <f>D20*M5</f>
        <v>142.79999999999998</v>
      </c>
      <c r="H20" s="173" t="s">
        <v>576</v>
      </c>
      <c r="I20" s="174" t="s">
        <v>578</v>
      </c>
      <c r="J20" s="173">
        <v>100</v>
      </c>
      <c r="K20" s="175">
        <f>J20*M3</f>
        <v>1150</v>
      </c>
      <c r="L20" s="175">
        <f>J20*M4</f>
        <v>440.00000000000006</v>
      </c>
      <c r="M20" s="175">
        <f>J20*M5</f>
        <v>84</v>
      </c>
    </row>
    <row r="21" spans="1:14" ht="39" customHeight="1" x14ac:dyDescent="0.3">
      <c r="A21" s="2"/>
      <c r="B21" s="274"/>
      <c r="C21" s="275"/>
      <c r="D21" s="274"/>
      <c r="E21" s="271"/>
      <c r="F21" s="271"/>
      <c r="G21" s="271"/>
      <c r="H21" s="173" t="s">
        <v>577</v>
      </c>
      <c r="I21" s="31" t="s">
        <v>579</v>
      </c>
      <c r="J21" s="173">
        <v>70</v>
      </c>
      <c r="K21" s="175">
        <f>J21*M3</f>
        <v>805</v>
      </c>
      <c r="L21" s="175">
        <f>J21*M4</f>
        <v>308</v>
      </c>
      <c r="M21" s="175">
        <f>J21*M5</f>
        <v>58.8</v>
      </c>
    </row>
    <row r="22" spans="1:14" ht="20.100000000000001" customHeight="1" x14ac:dyDescent="0.3">
      <c r="A22" s="2"/>
      <c r="B22" s="256" t="s">
        <v>239</v>
      </c>
      <c r="C22" s="258" t="s">
        <v>609</v>
      </c>
      <c r="D22" s="256">
        <f>J22+J23+J24</f>
        <v>260</v>
      </c>
      <c r="E22" s="253">
        <f>D22*M3</f>
        <v>2990</v>
      </c>
      <c r="F22" s="253">
        <f>D22*M4</f>
        <v>1144</v>
      </c>
      <c r="G22" s="253">
        <f>D22*M5</f>
        <v>218.4</v>
      </c>
      <c r="H22" s="173" t="s">
        <v>580</v>
      </c>
      <c r="I22" s="174" t="s">
        <v>583</v>
      </c>
      <c r="J22" s="173">
        <v>120</v>
      </c>
      <c r="K22" s="175">
        <f>J22*M3</f>
        <v>1380</v>
      </c>
      <c r="L22" s="175">
        <f>J22*M4</f>
        <v>528</v>
      </c>
      <c r="M22" s="175">
        <f>J22*M5</f>
        <v>100.8</v>
      </c>
    </row>
    <row r="23" spans="1:14" ht="20.100000000000001" customHeight="1" x14ac:dyDescent="0.3">
      <c r="A23" s="2"/>
      <c r="B23" s="260"/>
      <c r="C23" s="263"/>
      <c r="D23" s="260"/>
      <c r="E23" s="264"/>
      <c r="F23" s="264"/>
      <c r="G23" s="264"/>
      <c r="H23" s="173" t="s">
        <v>581</v>
      </c>
      <c r="I23" s="31" t="s">
        <v>584</v>
      </c>
      <c r="J23" s="173">
        <v>60</v>
      </c>
      <c r="K23" s="175">
        <f>J23*M3</f>
        <v>690</v>
      </c>
      <c r="L23" s="175">
        <f>J23*M4</f>
        <v>264</v>
      </c>
      <c r="M23" s="175">
        <f>J23*M5</f>
        <v>50.4</v>
      </c>
    </row>
    <row r="24" spans="1:14" ht="33.75" customHeight="1" x14ac:dyDescent="0.3">
      <c r="A24" s="2"/>
      <c r="B24" s="257"/>
      <c r="C24" s="259"/>
      <c r="D24" s="257"/>
      <c r="E24" s="254"/>
      <c r="F24" s="254"/>
      <c r="G24" s="254"/>
      <c r="H24" s="173" t="s">
        <v>582</v>
      </c>
      <c r="I24" s="31" t="s">
        <v>585</v>
      </c>
      <c r="J24" s="173">
        <v>80</v>
      </c>
      <c r="K24" s="175">
        <f>J24*M3</f>
        <v>920</v>
      </c>
      <c r="L24" s="175">
        <f>J24*M4</f>
        <v>352</v>
      </c>
      <c r="M24" s="175">
        <f>J24*M5</f>
        <v>67.2</v>
      </c>
    </row>
    <row r="25" spans="1:14" ht="20.100000000000001" customHeight="1" x14ac:dyDescent="0.3">
      <c r="A25" s="2"/>
      <c r="B25" s="256" t="s">
        <v>240</v>
      </c>
      <c r="C25" s="258" t="s">
        <v>610</v>
      </c>
      <c r="D25" s="256">
        <f>J25+J26+J27</f>
        <v>200</v>
      </c>
      <c r="E25" s="253">
        <f>D25*M3</f>
        <v>2300</v>
      </c>
      <c r="F25" s="253">
        <f>D25*M4</f>
        <v>880.00000000000011</v>
      </c>
      <c r="G25" s="253">
        <f>D25*M5</f>
        <v>168</v>
      </c>
      <c r="H25" s="173" t="s">
        <v>586</v>
      </c>
      <c r="I25" s="31" t="s">
        <v>589</v>
      </c>
      <c r="J25" s="173">
        <v>80</v>
      </c>
      <c r="K25" s="175">
        <f>J25*M3</f>
        <v>920</v>
      </c>
      <c r="L25" s="175">
        <f>J25*M4</f>
        <v>352</v>
      </c>
      <c r="M25" s="175">
        <f>J25*M5</f>
        <v>67.2</v>
      </c>
    </row>
    <row r="26" spans="1:14" ht="20.100000000000001" customHeight="1" x14ac:dyDescent="0.3">
      <c r="A26" s="2"/>
      <c r="B26" s="260"/>
      <c r="C26" s="263"/>
      <c r="D26" s="260"/>
      <c r="E26" s="264"/>
      <c r="F26" s="264"/>
      <c r="G26" s="264"/>
      <c r="H26" s="173" t="s">
        <v>587</v>
      </c>
      <c r="I26" s="31" t="s">
        <v>590</v>
      </c>
      <c r="J26" s="173">
        <v>40</v>
      </c>
      <c r="K26" s="175">
        <f>J26*M3</f>
        <v>460</v>
      </c>
      <c r="L26" s="175">
        <f>J26*M4</f>
        <v>176</v>
      </c>
      <c r="M26" s="175">
        <f>J26*M5</f>
        <v>33.6</v>
      </c>
    </row>
    <row r="27" spans="1:14" ht="20.100000000000001" customHeight="1" x14ac:dyDescent="0.3">
      <c r="A27" s="2"/>
      <c r="B27" s="257"/>
      <c r="C27" s="259"/>
      <c r="D27" s="257"/>
      <c r="E27" s="254"/>
      <c r="F27" s="254"/>
      <c r="G27" s="254"/>
      <c r="H27" s="173" t="s">
        <v>588</v>
      </c>
      <c r="I27" s="174" t="s">
        <v>591</v>
      </c>
      <c r="J27" s="173">
        <v>80</v>
      </c>
      <c r="K27" s="175">
        <f>J27*M3</f>
        <v>920</v>
      </c>
      <c r="L27" s="175">
        <f>J27*M4</f>
        <v>352</v>
      </c>
      <c r="M27" s="175">
        <f>J27*M5</f>
        <v>67.2</v>
      </c>
    </row>
    <row r="28" spans="1:14" ht="18.75" x14ac:dyDescent="0.3">
      <c r="A28" s="2"/>
      <c r="B28" s="2"/>
      <c r="C28" s="2"/>
      <c r="D28" s="126"/>
      <c r="E28" s="10"/>
      <c r="F28" s="10"/>
      <c r="G28" s="10"/>
      <c r="H28" s="126"/>
      <c r="I28" s="79"/>
      <c r="J28" s="40"/>
      <c r="K28" s="42"/>
      <c r="L28" s="42"/>
      <c r="M28" s="42"/>
    </row>
    <row r="29" spans="1:14" s="14" customFormat="1" ht="18.75" x14ac:dyDescent="0.3">
      <c r="A29" s="6"/>
      <c r="B29" s="6"/>
      <c r="C29" s="6" t="s">
        <v>35</v>
      </c>
      <c r="D29" s="21">
        <f>SUM(D10:D27)</f>
        <v>1190</v>
      </c>
      <c r="E29" s="22">
        <f>SUM(E10:E26)</f>
        <v>13685</v>
      </c>
      <c r="F29" s="22">
        <f>SUM(F10:F26)</f>
        <v>5236</v>
      </c>
      <c r="G29" s="22">
        <f>SUM(G10:G26)</f>
        <v>999.59999999999991</v>
      </c>
      <c r="H29" s="21"/>
      <c r="I29" s="80"/>
      <c r="J29" s="23">
        <f>SUM(J10:J27)</f>
        <v>1190</v>
      </c>
      <c r="K29" s="46">
        <f>SUM(K10:K27)</f>
        <v>13685</v>
      </c>
      <c r="L29" s="46">
        <f>SUM(L10:L27)</f>
        <v>5236</v>
      </c>
      <c r="M29" s="46">
        <f>SUM(M10:M27)</f>
        <v>999.6</v>
      </c>
    </row>
    <row r="30" spans="1:14" s="14" customFormat="1" ht="18.75" x14ac:dyDescent="0.3">
      <c r="A30" s="6"/>
      <c r="B30" s="6"/>
      <c r="C30" s="6"/>
      <c r="D30" s="21"/>
      <c r="E30" s="22"/>
      <c r="F30" s="22"/>
      <c r="G30" s="22"/>
      <c r="H30" s="21"/>
      <c r="I30" s="80"/>
      <c r="J30" s="23"/>
      <c r="K30" s="46"/>
      <c r="L30" s="46"/>
      <c r="M30" s="46"/>
    </row>
    <row r="31" spans="1:14" s="14" customFormat="1" ht="18.75" x14ac:dyDescent="0.3">
      <c r="A31" s="4" t="s">
        <v>612</v>
      </c>
      <c r="B31" s="4"/>
      <c r="C31" s="11"/>
      <c r="D31" s="4"/>
      <c r="E31" s="4"/>
      <c r="F31" s="4"/>
      <c r="G31" s="4"/>
      <c r="H31" s="4"/>
      <c r="I31" s="4"/>
      <c r="J31" s="4"/>
      <c r="K31" s="25"/>
      <c r="L31" s="25"/>
    </row>
    <row r="32" spans="1:14" ht="18.75" x14ac:dyDescent="0.3">
      <c r="B32" s="2" t="s">
        <v>611</v>
      </c>
      <c r="C32" s="2"/>
      <c r="D32" s="2"/>
      <c r="E32" s="126"/>
      <c r="F32" s="2"/>
      <c r="G32" s="2"/>
      <c r="H32" s="2"/>
      <c r="I32" s="126"/>
      <c r="J32" s="75"/>
      <c r="K32" s="126"/>
      <c r="L32" s="4"/>
      <c r="M32" s="4"/>
      <c r="N32" s="4"/>
    </row>
  </sheetData>
  <mergeCells count="45">
    <mergeCell ref="G22:G24"/>
    <mergeCell ref="B25:B27"/>
    <mergeCell ref="C25:C27"/>
    <mergeCell ref="D25:D27"/>
    <mergeCell ref="E25:E27"/>
    <mergeCell ref="F25:F27"/>
    <mergeCell ref="G25:G27"/>
    <mergeCell ref="B22:B24"/>
    <mergeCell ref="C22:C24"/>
    <mergeCell ref="D22:D24"/>
    <mergeCell ref="E22:E24"/>
    <mergeCell ref="F22:F24"/>
    <mergeCell ref="G17:G19"/>
    <mergeCell ref="B20:B21"/>
    <mergeCell ref="C20:C21"/>
    <mergeCell ref="D20:D21"/>
    <mergeCell ref="E20:E21"/>
    <mergeCell ref="F20:F21"/>
    <mergeCell ref="G20:G21"/>
    <mergeCell ref="B17:B19"/>
    <mergeCell ref="C17:C19"/>
    <mergeCell ref="D17:D19"/>
    <mergeCell ref="E17:E19"/>
    <mergeCell ref="F17:F19"/>
    <mergeCell ref="G15:G16"/>
    <mergeCell ref="B12:B13"/>
    <mergeCell ref="C12:C13"/>
    <mergeCell ref="D12:D13"/>
    <mergeCell ref="E12:E13"/>
    <mergeCell ref="F12:F13"/>
    <mergeCell ref="G12:G13"/>
    <mergeCell ref="B15:B16"/>
    <mergeCell ref="C15:C16"/>
    <mergeCell ref="D15:D16"/>
    <mergeCell ref="E15:E16"/>
    <mergeCell ref="F15:F16"/>
    <mergeCell ref="J3:L3"/>
    <mergeCell ref="J4:L4"/>
    <mergeCell ref="J5:L5"/>
    <mergeCell ref="B10:B11"/>
    <mergeCell ref="C10:C11"/>
    <mergeCell ref="D10:D11"/>
    <mergeCell ref="E10:E11"/>
    <mergeCell ref="F10:F11"/>
    <mergeCell ref="G10:G11"/>
  </mergeCells>
  <pageMargins left="0.16" right="0.25" top="0.35" bottom="0.64" header="0.3" footer="0.2"/>
  <pageSetup paperSize="9" scale="56" fitToHeight="0" orientation="landscape" r:id="rId1"/>
  <headerFooter>
    <oddHeader xml:space="preserve">&amp;R&amp;U&amp;K00B0F0 2019 VERSION 7 (30/8/2019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view="pageBreakPreview" zoomScale="55" zoomScaleNormal="70" zoomScaleSheetLayoutView="55" zoomScalePageLayoutView="70" workbookViewId="0">
      <selection activeCell="M4" sqref="M4"/>
    </sheetView>
  </sheetViews>
  <sheetFormatPr defaultRowHeight="15" x14ac:dyDescent="0.25"/>
  <cols>
    <col min="1" max="1" width="3.28515625" customWidth="1"/>
    <col min="2" max="2" width="26.42578125" bestFit="1" customWidth="1"/>
    <col min="3" max="3" width="19.42578125" customWidth="1"/>
    <col min="4" max="4" width="10.28515625" style="26" customWidth="1"/>
    <col min="5" max="5" width="15.85546875" customWidth="1"/>
    <col min="6" max="6" width="12.85546875" customWidth="1"/>
    <col min="7" max="7" width="18.7109375" customWidth="1"/>
    <col min="8" max="8" width="15.85546875" style="26" customWidth="1"/>
    <col min="9" max="9" width="56.42578125" style="81" customWidth="1"/>
    <col min="10" max="10" width="10.28515625" customWidth="1"/>
    <col min="11" max="11" width="16.140625" bestFit="1" customWidth="1"/>
    <col min="12" max="12" width="16.42578125" customWidth="1"/>
    <col min="13" max="13" width="20.85546875" customWidth="1"/>
  </cols>
  <sheetData>
    <row r="1" spans="1:14" ht="26.25" x14ac:dyDescent="0.4">
      <c r="A1" s="29" t="s">
        <v>676</v>
      </c>
      <c r="B1" s="2"/>
      <c r="C1" s="2"/>
      <c r="D1" s="126"/>
      <c r="E1" s="2"/>
      <c r="F1" s="2"/>
      <c r="G1" s="2"/>
      <c r="H1" s="126"/>
      <c r="I1" s="29"/>
      <c r="J1" s="4"/>
      <c r="K1" s="4"/>
      <c r="L1" s="109">
        <v>2019</v>
      </c>
      <c r="M1" s="11"/>
      <c r="N1" s="26"/>
    </row>
    <row r="2" spans="1:14" ht="18.75" x14ac:dyDescent="0.3">
      <c r="A2" s="6"/>
      <c r="B2" s="2" t="s">
        <v>547</v>
      </c>
      <c r="C2" s="179">
        <v>905</v>
      </c>
      <c r="D2" s="126"/>
      <c r="E2" s="2"/>
      <c r="F2" s="2"/>
      <c r="G2" s="2"/>
      <c r="H2" s="126"/>
      <c r="I2" s="75"/>
      <c r="J2" s="4"/>
      <c r="K2" s="4"/>
      <c r="L2" s="4"/>
      <c r="M2" s="4"/>
    </row>
    <row r="3" spans="1:14" ht="18.75" x14ac:dyDescent="0.3">
      <c r="A3" s="2"/>
      <c r="B3" s="2" t="s">
        <v>1</v>
      </c>
      <c r="C3" s="7">
        <v>855</v>
      </c>
      <c r="D3" s="7" t="s">
        <v>555</v>
      </c>
      <c r="E3" s="2"/>
      <c r="F3" s="8"/>
      <c r="G3" s="8"/>
      <c r="H3" s="8">
        <f>C3*M3</f>
        <v>8464.5</v>
      </c>
      <c r="I3" s="75"/>
      <c r="J3" s="255" t="s">
        <v>3</v>
      </c>
      <c r="K3" s="255"/>
      <c r="L3" s="255"/>
      <c r="M3" s="64">
        <v>9.9</v>
      </c>
    </row>
    <row r="4" spans="1:14" ht="18.75" x14ac:dyDescent="0.3">
      <c r="A4" s="2"/>
      <c r="B4" s="2" t="s">
        <v>4</v>
      </c>
      <c r="C4" s="7">
        <v>7</v>
      </c>
      <c r="D4" s="7" t="s">
        <v>556</v>
      </c>
      <c r="E4" s="2"/>
      <c r="F4" s="8"/>
      <c r="G4" s="8"/>
      <c r="H4" s="8">
        <f>C3*M4</f>
        <v>2137.5</v>
      </c>
      <c r="I4" s="78"/>
      <c r="J4" s="255" t="s">
        <v>548</v>
      </c>
      <c r="K4" s="255"/>
      <c r="L4" s="255"/>
      <c r="M4" s="64">
        <v>2.5</v>
      </c>
    </row>
    <row r="5" spans="1:14" ht="18.75" x14ac:dyDescent="0.3">
      <c r="A5" s="2"/>
      <c r="B5" s="2" t="s">
        <v>7</v>
      </c>
      <c r="C5" s="7">
        <v>14</v>
      </c>
      <c r="D5" s="7" t="s">
        <v>557</v>
      </c>
      <c r="E5" s="2"/>
      <c r="F5" s="12"/>
      <c r="G5" s="12"/>
      <c r="H5" s="8">
        <f>C3*M5</f>
        <v>427.5</v>
      </c>
      <c r="I5" s="75"/>
      <c r="J5" s="255" t="s">
        <v>549</v>
      </c>
      <c r="K5" s="255"/>
      <c r="L5" s="255"/>
      <c r="M5" s="64">
        <v>0.5</v>
      </c>
    </row>
    <row r="6" spans="1:14" ht="18.75" x14ac:dyDescent="0.3">
      <c r="A6" s="2"/>
      <c r="B6" s="2"/>
      <c r="C6" s="2"/>
      <c r="D6" s="126"/>
      <c r="E6" s="2"/>
      <c r="F6" s="2"/>
      <c r="G6" s="2"/>
      <c r="H6" s="126"/>
      <c r="I6" s="75"/>
      <c r="J6" s="4"/>
      <c r="K6" s="4"/>
      <c r="L6" s="4"/>
      <c r="M6" s="4"/>
    </row>
    <row r="7" spans="1:14" ht="18.75" x14ac:dyDescent="0.3">
      <c r="A7" s="2"/>
      <c r="B7" s="2"/>
      <c r="C7" s="2"/>
      <c r="D7" s="126"/>
      <c r="E7" s="2"/>
      <c r="F7" s="2"/>
      <c r="G7" s="2"/>
      <c r="H7" s="126"/>
      <c r="I7" s="75"/>
      <c r="J7" s="4"/>
      <c r="K7" s="4"/>
      <c r="L7" s="4"/>
      <c r="M7" s="4"/>
    </row>
    <row r="8" spans="1:14" ht="18.75" x14ac:dyDescent="0.3">
      <c r="A8" s="2"/>
      <c r="B8" s="2"/>
      <c r="C8" s="2"/>
      <c r="D8" s="126"/>
      <c r="E8" s="2"/>
      <c r="F8" s="2"/>
      <c r="G8" s="2"/>
      <c r="H8" s="126"/>
      <c r="I8" s="75"/>
      <c r="J8" s="4"/>
      <c r="K8" s="4"/>
      <c r="L8" s="4"/>
      <c r="M8" s="4"/>
    </row>
    <row r="9" spans="1:14" s="14" customFormat="1" ht="56.25" x14ac:dyDescent="0.3">
      <c r="A9" s="6"/>
      <c r="B9" s="62" t="s">
        <v>11</v>
      </c>
      <c r="C9" s="63" t="s">
        <v>12</v>
      </c>
      <c r="D9" s="55" t="s">
        <v>592</v>
      </c>
      <c r="E9" s="55" t="s">
        <v>13</v>
      </c>
      <c r="F9" s="62" t="s">
        <v>550</v>
      </c>
      <c r="G9" s="62" t="s">
        <v>131</v>
      </c>
      <c r="H9" s="62" t="s">
        <v>15</v>
      </c>
      <c r="I9" s="55" t="s">
        <v>16</v>
      </c>
      <c r="J9" s="55" t="s">
        <v>1</v>
      </c>
      <c r="K9" s="62" t="s">
        <v>13</v>
      </c>
      <c r="L9" s="62" t="s">
        <v>550</v>
      </c>
      <c r="M9" s="62" t="s">
        <v>131</v>
      </c>
    </row>
    <row r="10" spans="1:14" ht="38.25" customHeight="1" x14ac:dyDescent="0.3">
      <c r="A10" s="2"/>
      <c r="B10" s="256" t="s">
        <v>17</v>
      </c>
      <c r="C10" s="258" t="s">
        <v>680</v>
      </c>
      <c r="D10" s="256">
        <f>J10+J11</f>
        <v>75</v>
      </c>
      <c r="E10" s="253">
        <f>D10*$M$3</f>
        <v>742.5</v>
      </c>
      <c r="F10" s="253">
        <f>D10*$M$4</f>
        <v>187.5</v>
      </c>
      <c r="G10" s="253">
        <f>D10*$M$5</f>
        <v>37.5</v>
      </c>
      <c r="H10" s="205" t="s">
        <v>355</v>
      </c>
      <c r="I10" s="31" t="s">
        <v>356</v>
      </c>
      <c r="J10" s="204">
        <v>55</v>
      </c>
      <c r="K10" s="203">
        <f>J10*$M$3</f>
        <v>544.5</v>
      </c>
      <c r="L10" s="203">
        <f>J10*$M$4</f>
        <v>137.5</v>
      </c>
      <c r="M10" s="203">
        <f>J10*$M$5</f>
        <v>27.5</v>
      </c>
    </row>
    <row r="11" spans="1:14" ht="35.25" customHeight="1" x14ac:dyDescent="0.3">
      <c r="A11" s="2"/>
      <c r="B11" s="257"/>
      <c r="C11" s="259"/>
      <c r="D11" s="257"/>
      <c r="E11" s="264"/>
      <c r="F11" s="264"/>
      <c r="G11" s="264"/>
      <c r="H11" s="205" t="s">
        <v>656</v>
      </c>
      <c r="I11" s="31" t="s">
        <v>657</v>
      </c>
      <c r="J11" s="204">
        <v>20</v>
      </c>
      <c r="K11" s="203">
        <f>J11*$M$3</f>
        <v>198</v>
      </c>
      <c r="L11" s="203">
        <f>J11*$M$4</f>
        <v>50</v>
      </c>
      <c r="M11" s="203">
        <f>J11*$M$5</f>
        <v>10</v>
      </c>
    </row>
    <row r="12" spans="1:14" ht="37.5" x14ac:dyDescent="0.3">
      <c r="A12" s="2"/>
      <c r="B12" s="256" t="s">
        <v>21</v>
      </c>
      <c r="C12" s="261" t="s">
        <v>678</v>
      </c>
      <c r="D12" s="256">
        <f>J12+J13</f>
        <v>130</v>
      </c>
      <c r="E12" s="253">
        <f>D12*$M$3</f>
        <v>1287</v>
      </c>
      <c r="F12" s="253">
        <f>D12*$M$4</f>
        <v>325</v>
      </c>
      <c r="G12" s="253">
        <f>D12*$M$5</f>
        <v>65</v>
      </c>
      <c r="H12" s="199" t="s">
        <v>460</v>
      </c>
      <c r="I12" s="198" t="s">
        <v>461</v>
      </c>
      <c r="J12" s="197">
        <v>80</v>
      </c>
      <c r="K12" s="196">
        <f>J12*$M$3</f>
        <v>792</v>
      </c>
      <c r="L12" s="196">
        <f>J12*$M$4</f>
        <v>200</v>
      </c>
      <c r="M12" s="196">
        <f>J12*$M$5</f>
        <v>40</v>
      </c>
    </row>
    <row r="13" spans="1:14" ht="38.25" customHeight="1" x14ac:dyDescent="0.3">
      <c r="A13" s="2"/>
      <c r="B13" s="260"/>
      <c r="C13" s="262"/>
      <c r="D13" s="260"/>
      <c r="E13" s="264"/>
      <c r="F13" s="264"/>
      <c r="G13" s="264"/>
      <c r="H13" s="199" t="s">
        <v>685</v>
      </c>
      <c r="I13" s="198" t="s">
        <v>686</v>
      </c>
      <c r="J13" s="197">
        <v>50</v>
      </c>
      <c r="K13" s="196">
        <f t="shared" ref="K13:K23" si="0">J13*$M$3</f>
        <v>495</v>
      </c>
      <c r="L13" s="196">
        <f t="shared" ref="L13:L23" si="1">J13*$M$4</f>
        <v>125</v>
      </c>
      <c r="M13" s="196">
        <f t="shared" ref="M13:M23" si="2">J13*$M$5</f>
        <v>25</v>
      </c>
    </row>
    <row r="14" spans="1:14" ht="38.25" customHeight="1" x14ac:dyDescent="0.3">
      <c r="A14" s="2"/>
      <c r="B14" s="256" t="s">
        <v>25</v>
      </c>
      <c r="C14" s="258" t="s">
        <v>679</v>
      </c>
      <c r="D14" s="256">
        <f>J14+J15</f>
        <v>65</v>
      </c>
      <c r="E14" s="253">
        <f t="shared" ref="E14" si="3">D14*$M$3</f>
        <v>643.5</v>
      </c>
      <c r="F14" s="253">
        <f t="shared" ref="F14" si="4">D14*$M$4</f>
        <v>162.5</v>
      </c>
      <c r="G14" s="253">
        <f t="shared" ref="G14" si="5">D14*$M$5</f>
        <v>32.5</v>
      </c>
      <c r="H14" s="199" t="s">
        <v>420</v>
      </c>
      <c r="I14" s="198" t="s">
        <v>389</v>
      </c>
      <c r="J14" s="197">
        <v>40</v>
      </c>
      <c r="K14" s="196">
        <f t="shared" si="0"/>
        <v>396</v>
      </c>
      <c r="L14" s="196">
        <f t="shared" si="1"/>
        <v>100</v>
      </c>
      <c r="M14" s="196">
        <f t="shared" si="2"/>
        <v>20</v>
      </c>
    </row>
    <row r="15" spans="1:14" ht="37.5" x14ac:dyDescent="0.3">
      <c r="A15" s="2"/>
      <c r="B15" s="257"/>
      <c r="C15" s="259"/>
      <c r="D15" s="257"/>
      <c r="E15" s="264"/>
      <c r="F15" s="264"/>
      <c r="G15" s="264"/>
      <c r="H15" s="199" t="s">
        <v>335</v>
      </c>
      <c r="I15" s="31" t="s">
        <v>336</v>
      </c>
      <c r="J15" s="197">
        <v>25</v>
      </c>
      <c r="K15" s="196">
        <f t="shared" si="0"/>
        <v>247.5</v>
      </c>
      <c r="L15" s="196">
        <f t="shared" si="1"/>
        <v>62.5</v>
      </c>
      <c r="M15" s="196">
        <f t="shared" si="2"/>
        <v>12.5</v>
      </c>
    </row>
    <row r="16" spans="1:14" ht="37.5" x14ac:dyDescent="0.3">
      <c r="A16" s="2"/>
      <c r="B16" s="274" t="s">
        <v>31</v>
      </c>
      <c r="C16" s="275" t="s">
        <v>681</v>
      </c>
      <c r="D16" s="274">
        <f>J16+J17</f>
        <v>150</v>
      </c>
      <c r="E16" s="253">
        <f t="shared" ref="E16" si="6">D16*$M$3</f>
        <v>1485</v>
      </c>
      <c r="F16" s="253">
        <f t="shared" ref="F16" si="7">D16*$M$4</f>
        <v>375</v>
      </c>
      <c r="G16" s="253">
        <f t="shared" ref="G16" si="8">D16*$M$5</f>
        <v>75</v>
      </c>
      <c r="H16" s="205" t="s">
        <v>687</v>
      </c>
      <c r="I16" s="44" t="s">
        <v>688</v>
      </c>
      <c r="J16" s="204">
        <v>110</v>
      </c>
      <c r="K16" s="203">
        <f t="shared" ref="K16:K17" si="9">J16*$M$3</f>
        <v>1089</v>
      </c>
      <c r="L16" s="203">
        <f t="shared" ref="L16:L17" si="10">J16*$M$4</f>
        <v>275</v>
      </c>
      <c r="M16" s="203">
        <f t="shared" ref="M16:M17" si="11">J16*$M$5</f>
        <v>55</v>
      </c>
    </row>
    <row r="17" spans="1:14" ht="18.75" x14ac:dyDescent="0.3">
      <c r="A17" s="2"/>
      <c r="B17" s="274"/>
      <c r="C17" s="275"/>
      <c r="D17" s="274"/>
      <c r="E17" s="264"/>
      <c r="F17" s="264"/>
      <c r="G17" s="264"/>
      <c r="H17" s="205" t="s">
        <v>432</v>
      </c>
      <c r="I17" s="44" t="s">
        <v>448</v>
      </c>
      <c r="J17" s="204">
        <v>40</v>
      </c>
      <c r="K17" s="203">
        <f t="shared" si="9"/>
        <v>396</v>
      </c>
      <c r="L17" s="203">
        <f t="shared" si="10"/>
        <v>100</v>
      </c>
      <c r="M17" s="203">
        <f t="shared" si="11"/>
        <v>20</v>
      </c>
    </row>
    <row r="18" spans="1:14" ht="37.5" x14ac:dyDescent="0.3">
      <c r="A18" s="2"/>
      <c r="B18" s="256" t="s">
        <v>38</v>
      </c>
      <c r="C18" s="258" t="s">
        <v>682</v>
      </c>
      <c r="D18" s="256">
        <f>J18+J19</f>
        <v>135</v>
      </c>
      <c r="E18" s="253">
        <f t="shared" ref="E18" si="12">D18*$M$3</f>
        <v>1336.5</v>
      </c>
      <c r="F18" s="253">
        <f t="shared" ref="F18" si="13">D18*$M$4</f>
        <v>337.5</v>
      </c>
      <c r="G18" s="253">
        <f t="shared" ref="G18" si="14">D18*$M$5</f>
        <v>67.5</v>
      </c>
      <c r="H18" s="199" t="s">
        <v>468</v>
      </c>
      <c r="I18" s="31" t="s">
        <v>689</v>
      </c>
      <c r="J18" s="197">
        <v>75</v>
      </c>
      <c r="K18" s="196">
        <f t="shared" si="0"/>
        <v>742.5</v>
      </c>
      <c r="L18" s="196">
        <f t="shared" si="1"/>
        <v>187.5</v>
      </c>
      <c r="M18" s="196">
        <f t="shared" si="2"/>
        <v>37.5</v>
      </c>
    </row>
    <row r="19" spans="1:14" ht="18.75" x14ac:dyDescent="0.3">
      <c r="A19" s="2"/>
      <c r="B19" s="257"/>
      <c r="C19" s="259"/>
      <c r="D19" s="257"/>
      <c r="E19" s="264"/>
      <c r="F19" s="264"/>
      <c r="G19" s="264"/>
      <c r="H19" s="199" t="s">
        <v>434</v>
      </c>
      <c r="I19" s="31" t="s">
        <v>690</v>
      </c>
      <c r="J19" s="197">
        <v>60</v>
      </c>
      <c r="K19" s="196">
        <f t="shared" si="0"/>
        <v>594</v>
      </c>
      <c r="L19" s="196">
        <f t="shared" si="1"/>
        <v>150</v>
      </c>
      <c r="M19" s="196">
        <f t="shared" si="2"/>
        <v>30</v>
      </c>
    </row>
    <row r="20" spans="1:14" ht="36" customHeight="1" x14ac:dyDescent="0.3">
      <c r="A20" s="2"/>
      <c r="B20" s="256" t="s">
        <v>91</v>
      </c>
      <c r="C20" s="261" t="s">
        <v>683</v>
      </c>
      <c r="D20" s="256">
        <f>J20+J21</f>
        <v>165</v>
      </c>
      <c r="E20" s="253">
        <f t="shared" ref="E20" si="15">D20*$M$3</f>
        <v>1633.5</v>
      </c>
      <c r="F20" s="253">
        <f t="shared" ref="F20" si="16">D20*$M$4</f>
        <v>412.5</v>
      </c>
      <c r="G20" s="253">
        <f t="shared" ref="G20" si="17">D20*$M$5</f>
        <v>82.5</v>
      </c>
      <c r="H20" s="199" t="s">
        <v>425</v>
      </c>
      <c r="I20" s="31" t="s">
        <v>442</v>
      </c>
      <c r="J20" s="197">
        <v>90</v>
      </c>
      <c r="K20" s="196">
        <f t="shared" si="0"/>
        <v>891</v>
      </c>
      <c r="L20" s="196">
        <f t="shared" si="1"/>
        <v>225</v>
      </c>
      <c r="M20" s="196">
        <f t="shared" si="2"/>
        <v>45</v>
      </c>
    </row>
    <row r="21" spans="1:14" ht="41.25" customHeight="1" x14ac:dyDescent="0.3">
      <c r="A21" s="2"/>
      <c r="B21" s="257"/>
      <c r="C21" s="265"/>
      <c r="D21" s="257"/>
      <c r="E21" s="264"/>
      <c r="F21" s="264"/>
      <c r="G21" s="264"/>
      <c r="H21" s="199" t="s">
        <v>691</v>
      </c>
      <c r="I21" s="31" t="s">
        <v>692</v>
      </c>
      <c r="J21" s="197">
        <v>75</v>
      </c>
      <c r="K21" s="196">
        <f t="shared" si="0"/>
        <v>742.5</v>
      </c>
      <c r="L21" s="196">
        <f t="shared" si="1"/>
        <v>187.5</v>
      </c>
      <c r="M21" s="196">
        <f t="shared" si="2"/>
        <v>37.5</v>
      </c>
    </row>
    <row r="22" spans="1:14" ht="18.75" x14ac:dyDescent="0.3">
      <c r="A22" s="2"/>
      <c r="B22" s="256" t="s">
        <v>239</v>
      </c>
      <c r="C22" s="258" t="s">
        <v>684</v>
      </c>
      <c r="D22" s="256">
        <f>J22+J23</f>
        <v>135</v>
      </c>
      <c r="E22" s="253">
        <f t="shared" ref="E22" si="18">D22*$M$3</f>
        <v>1336.5</v>
      </c>
      <c r="F22" s="253">
        <f t="shared" ref="F22" si="19">D22*$M$4</f>
        <v>337.5</v>
      </c>
      <c r="G22" s="253">
        <f t="shared" ref="G22" si="20">D22*$M$5</f>
        <v>67.5</v>
      </c>
      <c r="H22" s="199" t="s">
        <v>427</v>
      </c>
      <c r="I22" s="31" t="s">
        <v>444</v>
      </c>
      <c r="J22" s="197">
        <v>60</v>
      </c>
      <c r="K22" s="196">
        <f t="shared" si="0"/>
        <v>594</v>
      </c>
      <c r="L22" s="196">
        <f t="shared" si="1"/>
        <v>150</v>
      </c>
      <c r="M22" s="196">
        <f t="shared" si="2"/>
        <v>30</v>
      </c>
    </row>
    <row r="23" spans="1:14" ht="18.75" x14ac:dyDescent="0.3">
      <c r="A23" s="2"/>
      <c r="B23" s="257"/>
      <c r="C23" s="259"/>
      <c r="D23" s="257"/>
      <c r="E23" s="254"/>
      <c r="F23" s="254"/>
      <c r="G23" s="254"/>
      <c r="H23" s="199" t="s">
        <v>693</v>
      </c>
      <c r="I23" s="31" t="s">
        <v>694</v>
      </c>
      <c r="J23" s="197">
        <v>75</v>
      </c>
      <c r="K23" s="196">
        <f t="shared" si="0"/>
        <v>742.5</v>
      </c>
      <c r="L23" s="196">
        <f t="shared" si="1"/>
        <v>187.5</v>
      </c>
      <c r="M23" s="196">
        <f t="shared" si="2"/>
        <v>37.5</v>
      </c>
    </row>
    <row r="24" spans="1:14" ht="18.75" x14ac:dyDescent="0.3">
      <c r="A24" s="2"/>
      <c r="B24" s="2"/>
      <c r="C24" s="2"/>
      <c r="D24" s="126"/>
      <c r="E24" s="10"/>
      <c r="F24" s="10"/>
      <c r="G24" s="10"/>
      <c r="H24" s="126"/>
      <c r="I24" s="79"/>
      <c r="J24" s="40"/>
      <c r="K24" s="42"/>
      <c r="L24" s="42"/>
      <c r="M24" s="42"/>
    </row>
    <row r="25" spans="1:14" s="14" customFormat="1" ht="18.75" x14ac:dyDescent="0.3">
      <c r="A25" s="6"/>
      <c r="B25" s="6"/>
      <c r="C25" s="6" t="s">
        <v>35</v>
      </c>
      <c r="D25" s="21">
        <f>SUM(D10:D23)</f>
        <v>855</v>
      </c>
      <c r="E25" s="22">
        <f>SUM(E10:E23)</f>
        <v>8464.5</v>
      </c>
      <c r="F25" s="22">
        <f>SUM(F10:F23)</f>
        <v>2137.5</v>
      </c>
      <c r="G25" s="22">
        <f>SUM(G10:G23)</f>
        <v>427.5</v>
      </c>
      <c r="H25" s="21"/>
      <c r="I25" s="80"/>
      <c r="J25" s="23">
        <f>SUM(J10:J24)</f>
        <v>855</v>
      </c>
      <c r="K25" s="46">
        <f>SUM(K10:K23)</f>
        <v>8464.5</v>
      </c>
      <c r="L25" s="46">
        <f>SUM(L10:L23)</f>
        <v>2137.5</v>
      </c>
      <c r="M25" s="46">
        <f>SUM(M10:M23)</f>
        <v>427.5</v>
      </c>
    </row>
    <row r="26" spans="1:14" s="14" customFormat="1" ht="18.75" x14ac:dyDescent="0.3">
      <c r="A26" s="6"/>
      <c r="B26" s="6"/>
      <c r="C26" s="6"/>
      <c r="D26" s="21"/>
      <c r="E26" s="22"/>
      <c r="F26" s="22"/>
      <c r="G26" s="22"/>
      <c r="H26" s="21"/>
      <c r="I26" s="80"/>
      <c r="J26" s="23"/>
      <c r="K26" s="46"/>
      <c r="L26" s="46"/>
      <c r="M26" s="46"/>
    </row>
    <row r="27" spans="1:14" s="14" customFormat="1" ht="18.75" x14ac:dyDescent="0.3">
      <c r="A27" s="4" t="s">
        <v>650</v>
      </c>
      <c r="B27" s="4"/>
      <c r="C27" s="11"/>
      <c r="D27" s="4"/>
      <c r="E27" s="4"/>
      <c r="F27" s="4"/>
      <c r="G27" s="4"/>
      <c r="H27" s="4"/>
      <c r="I27" s="4"/>
      <c r="J27" s="4"/>
      <c r="K27" s="25"/>
      <c r="L27" s="25"/>
    </row>
    <row r="28" spans="1:14" ht="18.75" x14ac:dyDescent="0.3">
      <c r="B28" s="2" t="s">
        <v>611</v>
      </c>
      <c r="C28" s="2"/>
      <c r="D28" s="2"/>
      <c r="E28" s="126"/>
      <c r="F28" s="2"/>
      <c r="G28" s="2"/>
      <c r="H28" s="2"/>
      <c r="I28" s="126"/>
      <c r="J28" s="75"/>
      <c r="K28" s="126"/>
      <c r="L28" s="4"/>
      <c r="M28" s="4"/>
      <c r="N28" s="4"/>
    </row>
  </sheetData>
  <mergeCells count="45">
    <mergeCell ref="B14:B15"/>
    <mergeCell ref="C14:C15"/>
    <mergeCell ref="D14:D15"/>
    <mergeCell ref="E14:E15"/>
    <mergeCell ref="F14:F15"/>
    <mergeCell ref="B10:B11"/>
    <mergeCell ref="C10:C11"/>
    <mergeCell ref="D10:D11"/>
    <mergeCell ref="E10:E11"/>
    <mergeCell ref="F10:F11"/>
    <mergeCell ref="B16:B17"/>
    <mergeCell ref="C16:C17"/>
    <mergeCell ref="D16:D17"/>
    <mergeCell ref="E16:E17"/>
    <mergeCell ref="F16:F17"/>
    <mergeCell ref="B12:B13"/>
    <mergeCell ref="C12:C13"/>
    <mergeCell ref="D12:D13"/>
    <mergeCell ref="E12:E13"/>
    <mergeCell ref="F12:F13"/>
    <mergeCell ref="G16:G17"/>
    <mergeCell ref="G14:G15"/>
    <mergeCell ref="E18:E19"/>
    <mergeCell ref="F18:F19"/>
    <mergeCell ref="G18:G19"/>
    <mergeCell ref="J3:L3"/>
    <mergeCell ref="J4:L4"/>
    <mergeCell ref="J5:L5"/>
    <mergeCell ref="G12:G13"/>
    <mergeCell ref="G10:G11"/>
    <mergeCell ref="B18:B19"/>
    <mergeCell ref="G22:G23"/>
    <mergeCell ref="B20:B21"/>
    <mergeCell ref="C20:C21"/>
    <mergeCell ref="D20:D21"/>
    <mergeCell ref="E20:E21"/>
    <mergeCell ref="F20:F21"/>
    <mergeCell ref="G20:G21"/>
    <mergeCell ref="B22:B23"/>
    <mergeCell ref="C22:C23"/>
    <mergeCell ref="D22:D23"/>
    <mergeCell ref="E22:E23"/>
    <mergeCell ref="F22:F23"/>
    <mergeCell ref="C18:C19"/>
    <mergeCell ref="D18:D19"/>
  </mergeCells>
  <pageMargins left="0.16" right="0.25" top="0.35" bottom="0.64" header="0.3" footer="0.2"/>
  <pageSetup paperSize="9" scale="56" fitToHeight="0" orientation="landscape" r:id="rId1"/>
  <headerFooter>
    <oddHeader xml:space="preserve">&amp;R&amp;U&amp;K00B0F0 2019 VERSION 7 (30/8/2019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27"/>
  <sheetViews>
    <sheetView showGridLines="0" view="pageLayout" zoomScale="55" zoomScaleNormal="60" zoomScalePageLayoutView="55" workbookViewId="0">
      <selection activeCell="M6" sqref="M6"/>
    </sheetView>
  </sheetViews>
  <sheetFormatPr defaultRowHeight="15" x14ac:dyDescent="0.25"/>
  <cols>
    <col min="1" max="1" width="3.28515625" customWidth="1"/>
    <col min="2" max="2" width="26.42578125" bestFit="1" customWidth="1"/>
    <col min="3" max="3" width="19.42578125" customWidth="1"/>
    <col min="4" max="4" width="10.85546875" style="26" customWidth="1"/>
    <col min="5" max="5" width="15.85546875" customWidth="1"/>
    <col min="6" max="6" width="12.85546875" customWidth="1"/>
    <col min="7" max="7" width="18.7109375" customWidth="1"/>
    <col min="8" max="8" width="15.85546875" style="26" customWidth="1"/>
    <col min="9" max="9" width="56.42578125" style="81" customWidth="1"/>
    <col min="10" max="10" width="10.28515625" customWidth="1"/>
    <col min="11" max="11" width="16.140625" bestFit="1" customWidth="1"/>
    <col min="12" max="12" width="16.42578125" customWidth="1"/>
    <col min="13" max="13" width="20.85546875" customWidth="1"/>
  </cols>
  <sheetData>
    <row r="1" spans="1:14" ht="26.25" x14ac:dyDescent="0.4">
      <c r="A1" s="29" t="s">
        <v>377</v>
      </c>
      <c r="B1" s="2"/>
      <c r="C1" s="2"/>
      <c r="D1" s="73"/>
      <c r="E1" s="2"/>
      <c r="F1" s="2"/>
      <c r="G1" s="2"/>
      <c r="H1" s="126"/>
      <c r="I1" s="29"/>
      <c r="J1" s="4"/>
      <c r="K1" s="4"/>
      <c r="L1" s="181"/>
      <c r="M1" s="11"/>
      <c r="N1" s="26"/>
    </row>
    <row r="2" spans="1:14" ht="18.75" x14ac:dyDescent="0.3">
      <c r="A2" s="6"/>
      <c r="B2" s="2" t="s">
        <v>547</v>
      </c>
      <c r="C2" s="7">
        <v>930</v>
      </c>
      <c r="D2" s="73"/>
      <c r="E2" s="2"/>
      <c r="F2" s="2"/>
      <c r="G2" s="2"/>
      <c r="H2" s="73"/>
      <c r="I2" s="75"/>
      <c r="J2" s="4"/>
      <c r="K2" s="4"/>
      <c r="L2" s="4"/>
      <c r="M2" s="4"/>
    </row>
    <row r="3" spans="1:14" ht="18.75" x14ac:dyDescent="0.3">
      <c r="A3" s="2"/>
      <c r="B3" s="2" t="s">
        <v>1</v>
      </c>
      <c r="C3" s="7">
        <v>895</v>
      </c>
      <c r="D3" s="7" t="s">
        <v>555</v>
      </c>
      <c r="E3" s="2"/>
      <c r="F3" s="8"/>
      <c r="G3" s="8"/>
      <c r="H3" s="8">
        <f>C3*M3</f>
        <v>9084.25</v>
      </c>
      <c r="I3" s="75"/>
      <c r="J3" s="255" t="s">
        <v>3</v>
      </c>
      <c r="K3" s="255"/>
      <c r="L3" s="255"/>
      <c r="M3" s="64">
        <v>10.15</v>
      </c>
    </row>
    <row r="4" spans="1:14" ht="18.75" x14ac:dyDescent="0.3">
      <c r="A4" s="2"/>
      <c r="B4" s="2" t="s">
        <v>4</v>
      </c>
      <c r="C4" s="7">
        <v>7</v>
      </c>
      <c r="D4" s="7" t="s">
        <v>601</v>
      </c>
      <c r="E4" s="2"/>
      <c r="F4" s="8"/>
      <c r="G4" s="8"/>
      <c r="H4" s="8">
        <f>C3*M4</f>
        <v>3848.5</v>
      </c>
      <c r="I4" s="78"/>
      <c r="J4" s="255" t="s">
        <v>548</v>
      </c>
      <c r="K4" s="255"/>
      <c r="L4" s="255"/>
      <c r="M4" s="64">
        <v>4.3</v>
      </c>
    </row>
    <row r="5" spans="1:14" ht="18.75" x14ac:dyDescent="0.3">
      <c r="A5" s="2"/>
      <c r="B5" s="2" t="s">
        <v>7</v>
      </c>
      <c r="C5" s="7">
        <v>14</v>
      </c>
      <c r="D5" s="7" t="s">
        <v>602</v>
      </c>
      <c r="E5" s="2"/>
      <c r="F5" s="12"/>
      <c r="G5" s="12"/>
      <c r="H5" s="8">
        <f>C3*M5</f>
        <v>769.69999999999993</v>
      </c>
      <c r="I5" s="75"/>
      <c r="J5" s="255" t="s">
        <v>549</v>
      </c>
      <c r="K5" s="255"/>
      <c r="L5" s="255"/>
      <c r="M5" s="64">
        <v>0.86</v>
      </c>
    </row>
    <row r="6" spans="1:14" ht="18.75" x14ac:dyDescent="0.3">
      <c r="A6" s="2"/>
      <c r="B6" s="2"/>
      <c r="C6" s="2"/>
      <c r="D6" s="73"/>
      <c r="E6" s="2"/>
      <c r="F6" s="2"/>
      <c r="G6" s="2"/>
      <c r="H6" s="73"/>
      <c r="I6" s="75"/>
      <c r="J6" s="4"/>
      <c r="K6" s="4"/>
      <c r="L6" s="4"/>
      <c r="M6" s="4"/>
    </row>
    <row r="7" spans="1:14" ht="18.75" x14ac:dyDescent="0.3">
      <c r="A7" s="2"/>
      <c r="B7" s="2"/>
      <c r="C7" s="2"/>
      <c r="D7" s="126"/>
      <c r="E7" s="2"/>
      <c r="F7" s="2"/>
      <c r="G7" s="2"/>
      <c r="H7" s="126"/>
      <c r="I7" s="75"/>
      <c r="J7" s="4"/>
      <c r="K7" s="4"/>
      <c r="L7" s="4"/>
      <c r="M7" s="4"/>
    </row>
    <row r="8" spans="1:14" ht="18.75" x14ac:dyDescent="0.3">
      <c r="A8" s="2"/>
      <c r="B8" s="2"/>
      <c r="C8" s="2"/>
      <c r="D8" s="73"/>
      <c r="E8" s="2"/>
      <c r="F8" s="2"/>
      <c r="G8" s="2"/>
      <c r="H8" s="73"/>
      <c r="I8" s="75"/>
      <c r="J8" s="4"/>
      <c r="K8" s="4"/>
      <c r="L8" s="4"/>
      <c r="M8" s="4"/>
    </row>
    <row r="9" spans="1:14" s="14" customFormat="1" ht="75" x14ac:dyDescent="0.3">
      <c r="A9" s="6"/>
      <c r="B9" s="62" t="s">
        <v>11</v>
      </c>
      <c r="C9" s="63" t="s">
        <v>12</v>
      </c>
      <c r="D9" s="55" t="s">
        <v>1</v>
      </c>
      <c r="E9" s="55" t="s">
        <v>13</v>
      </c>
      <c r="F9" s="62" t="s">
        <v>550</v>
      </c>
      <c r="G9" s="62" t="s">
        <v>131</v>
      </c>
      <c r="H9" s="62" t="s">
        <v>15</v>
      </c>
      <c r="I9" s="55" t="s">
        <v>16</v>
      </c>
      <c r="J9" s="55" t="s">
        <v>1</v>
      </c>
      <c r="K9" s="62" t="s">
        <v>13</v>
      </c>
      <c r="L9" s="62" t="s">
        <v>550</v>
      </c>
      <c r="M9" s="62" t="s">
        <v>131</v>
      </c>
    </row>
    <row r="10" spans="1:14" ht="56.25" customHeight="1" x14ac:dyDescent="0.3">
      <c r="A10" s="2"/>
      <c r="B10" s="256" t="s">
        <v>17</v>
      </c>
      <c r="C10" s="261" t="s">
        <v>381</v>
      </c>
      <c r="D10" s="256">
        <v>145</v>
      </c>
      <c r="E10" s="253">
        <f>D10*M3</f>
        <v>1471.75</v>
      </c>
      <c r="F10" s="253">
        <f>D10*M4</f>
        <v>623.5</v>
      </c>
      <c r="G10" s="253">
        <f>D10*M5</f>
        <v>124.7</v>
      </c>
      <c r="H10" s="71" t="s">
        <v>420</v>
      </c>
      <c r="I10" s="18" t="s">
        <v>389</v>
      </c>
      <c r="J10" s="71">
        <v>40</v>
      </c>
      <c r="K10" s="70">
        <f>J10*M3</f>
        <v>406</v>
      </c>
      <c r="L10" s="70">
        <f>J10*M4</f>
        <v>172</v>
      </c>
      <c r="M10" s="70">
        <f>J10*M5</f>
        <v>34.4</v>
      </c>
    </row>
    <row r="11" spans="1:14" ht="48.75" customHeight="1" x14ac:dyDescent="0.3">
      <c r="A11" s="2"/>
      <c r="B11" s="260"/>
      <c r="C11" s="262"/>
      <c r="D11" s="260"/>
      <c r="E11" s="264"/>
      <c r="F11" s="264"/>
      <c r="G11" s="264"/>
      <c r="H11" s="71" t="s">
        <v>387</v>
      </c>
      <c r="I11" s="18" t="s">
        <v>564</v>
      </c>
      <c r="J11" s="71">
        <v>80</v>
      </c>
      <c r="K11" s="70">
        <f>J11*M3</f>
        <v>812</v>
      </c>
      <c r="L11" s="70">
        <f>J11*M4</f>
        <v>344</v>
      </c>
      <c r="M11" s="119">
        <f>J11*M5</f>
        <v>68.8</v>
      </c>
    </row>
    <row r="12" spans="1:14" ht="18.75" x14ac:dyDescent="0.3">
      <c r="A12" s="2"/>
      <c r="B12" s="260"/>
      <c r="C12" s="262"/>
      <c r="D12" s="260"/>
      <c r="E12" s="264"/>
      <c r="F12" s="264"/>
      <c r="G12" s="264"/>
      <c r="H12" s="71" t="s">
        <v>388</v>
      </c>
      <c r="I12" s="18" t="s">
        <v>390</v>
      </c>
      <c r="J12" s="71">
        <v>25</v>
      </c>
      <c r="K12" s="70">
        <f>J12*M3</f>
        <v>253.75</v>
      </c>
      <c r="L12" s="70">
        <f>J12*M4</f>
        <v>107.5</v>
      </c>
      <c r="M12" s="70">
        <f>J12*M5</f>
        <v>21.5</v>
      </c>
    </row>
    <row r="13" spans="1:14" ht="39.75" customHeight="1" x14ac:dyDescent="0.3">
      <c r="A13" s="2"/>
      <c r="B13" s="256" t="s">
        <v>21</v>
      </c>
      <c r="C13" s="261" t="s">
        <v>382</v>
      </c>
      <c r="D13" s="256">
        <v>115</v>
      </c>
      <c r="E13" s="253">
        <f>D13*M3</f>
        <v>1167.25</v>
      </c>
      <c r="F13" s="253">
        <f>D13*M4</f>
        <v>494.5</v>
      </c>
      <c r="G13" s="272">
        <f>D13*M5</f>
        <v>98.899999999999991</v>
      </c>
      <c r="H13" s="71" t="s">
        <v>494</v>
      </c>
      <c r="I13" s="18" t="s">
        <v>486</v>
      </c>
      <c r="J13" s="71">
        <v>55</v>
      </c>
      <c r="K13" s="70">
        <f>J13*M3</f>
        <v>558.25</v>
      </c>
      <c r="L13" s="70">
        <f>J13*M4</f>
        <v>236.5</v>
      </c>
      <c r="M13" s="70">
        <f>J13*M5</f>
        <v>47.3</v>
      </c>
    </row>
    <row r="14" spans="1:14" ht="37.5" x14ac:dyDescent="0.3">
      <c r="A14" s="2"/>
      <c r="B14" s="257"/>
      <c r="C14" s="265"/>
      <c r="D14" s="257"/>
      <c r="E14" s="254"/>
      <c r="F14" s="254"/>
      <c r="G14" s="273"/>
      <c r="H14" s="71" t="s">
        <v>395</v>
      </c>
      <c r="I14" s="18" t="s">
        <v>396</v>
      </c>
      <c r="J14" s="71">
        <v>60</v>
      </c>
      <c r="K14" s="70">
        <f>J14*M3</f>
        <v>609</v>
      </c>
      <c r="L14" s="70">
        <f>J14*M4</f>
        <v>258</v>
      </c>
      <c r="M14" s="70">
        <f>J14*M5</f>
        <v>51.6</v>
      </c>
    </row>
    <row r="15" spans="1:14" ht="39.75" customHeight="1" x14ac:dyDescent="0.3">
      <c r="A15" s="2"/>
      <c r="B15" s="256" t="s">
        <v>25</v>
      </c>
      <c r="C15" s="261" t="s">
        <v>383</v>
      </c>
      <c r="D15" s="256">
        <v>110</v>
      </c>
      <c r="E15" s="253">
        <f>D15*M3</f>
        <v>1116.5</v>
      </c>
      <c r="F15" s="253">
        <f>D15*M4</f>
        <v>473</v>
      </c>
      <c r="G15" s="253">
        <f>D15*M5</f>
        <v>94.6</v>
      </c>
      <c r="H15" s="71" t="s">
        <v>391</v>
      </c>
      <c r="I15" s="18" t="s">
        <v>393</v>
      </c>
      <c r="J15" s="71">
        <v>60</v>
      </c>
      <c r="K15" s="119">
        <f>J15*M3</f>
        <v>609</v>
      </c>
      <c r="L15" s="119">
        <f>J15*M4</f>
        <v>258</v>
      </c>
      <c r="M15" s="119">
        <f>J15*M5</f>
        <v>51.6</v>
      </c>
    </row>
    <row r="16" spans="1:14" ht="37.5" x14ac:dyDescent="0.3">
      <c r="A16" s="2"/>
      <c r="B16" s="260"/>
      <c r="C16" s="262"/>
      <c r="D16" s="260"/>
      <c r="E16" s="264"/>
      <c r="F16" s="264"/>
      <c r="G16" s="264"/>
      <c r="H16" s="71" t="s">
        <v>392</v>
      </c>
      <c r="I16" s="18" t="s">
        <v>394</v>
      </c>
      <c r="J16" s="71">
        <v>50</v>
      </c>
      <c r="K16" s="70">
        <f>J16*M3</f>
        <v>507.5</v>
      </c>
      <c r="L16" s="70">
        <f>J16*M4</f>
        <v>215</v>
      </c>
      <c r="M16" s="70">
        <f>J16*M5</f>
        <v>43</v>
      </c>
    </row>
    <row r="17" spans="1:13" ht="37.5" x14ac:dyDescent="0.3">
      <c r="A17" s="2"/>
      <c r="B17" s="274" t="s">
        <v>31</v>
      </c>
      <c r="C17" s="276" t="s">
        <v>384</v>
      </c>
      <c r="D17" s="274">
        <v>160</v>
      </c>
      <c r="E17" s="271">
        <f>D17*M3</f>
        <v>1624</v>
      </c>
      <c r="F17" s="271">
        <f>D17*M4</f>
        <v>688</v>
      </c>
      <c r="G17" s="271">
        <f>D17*M5</f>
        <v>137.6</v>
      </c>
      <c r="H17" s="71" t="s">
        <v>406</v>
      </c>
      <c r="I17" s="44" t="s">
        <v>398</v>
      </c>
      <c r="J17" s="71">
        <v>90</v>
      </c>
      <c r="K17" s="70">
        <f>J17*M3</f>
        <v>913.5</v>
      </c>
      <c r="L17" s="70">
        <f>J17*M4</f>
        <v>387</v>
      </c>
      <c r="M17" s="70">
        <f>J17*M5</f>
        <v>77.400000000000006</v>
      </c>
    </row>
    <row r="18" spans="1:13" ht="18.75" x14ac:dyDescent="0.3">
      <c r="A18" s="2"/>
      <c r="B18" s="274"/>
      <c r="C18" s="276"/>
      <c r="D18" s="274"/>
      <c r="E18" s="271"/>
      <c r="F18" s="271"/>
      <c r="G18" s="271"/>
      <c r="H18" s="71" t="s">
        <v>397</v>
      </c>
      <c r="I18" s="44" t="s">
        <v>399</v>
      </c>
      <c r="J18" s="71">
        <v>70</v>
      </c>
      <c r="K18" s="70">
        <f>J18*M3</f>
        <v>710.5</v>
      </c>
      <c r="L18" s="70">
        <f>J18*M4</f>
        <v>301</v>
      </c>
      <c r="M18" s="70">
        <f>J18*M5</f>
        <v>60.199999999999996</v>
      </c>
    </row>
    <row r="19" spans="1:13" ht="56.25" customHeight="1" x14ac:dyDescent="0.3">
      <c r="A19" s="2"/>
      <c r="B19" s="256" t="s">
        <v>38</v>
      </c>
      <c r="C19" s="261" t="s">
        <v>385</v>
      </c>
      <c r="D19" s="256">
        <v>100</v>
      </c>
      <c r="E19" s="253">
        <f>D19*M3</f>
        <v>1015</v>
      </c>
      <c r="F19" s="253">
        <f>D19*M4</f>
        <v>430</v>
      </c>
      <c r="G19" s="253">
        <f>D19*M5</f>
        <v>86</v>
      </c>
      <c r="H19" s="71" t="s">
        <v>525</v>
      </c>
      <c r="I19" s="18" t="s">
        <v>401</v>
      </c>
      <c r="J19" s="71">
        <v>50</v>
      </c>
      <c r="K19" s="70">
        <f>J19*M3</f>
        <v>507.5</v>
      </c>
      <c r="L19" s="70">
        <f>J19*M4</f>
        <v>215</v>
      </c>
      <c r="M19" s="70">
        <f>J19*M5</f>
        <v>43</v>
      </c>
    </row>
    <row r="20" spans="1:13" ht="37.5" x14ac:dyDescent="0.3">
      <c r="A20" s="2"/>
      <c r="B20" s="260"/>
      <c r="C20" s="262"/>
      <c r="D20" s="260"/>
      <c r="E20" s="264"/>
      <c r="F20" s="264"/>
      <c r="G20" s="264"/>
      <c r="H20" s="71" t="s">
        <v>400</v>
      </c>
      <c r="I20" s="18" t="s">
        <v>402</v>
      </c>
      <c r="J20" s="71">
        <v>50</v>
      </c>
      <c r="K20" s="70">
        <f>J20*M3</f>
        <v>507.5</v>
      </c>
      <c r="L20" s="70">
        <f>J20*M4</f>
        <v>215</v>
      </c>
      <c r="M20" s="70">
        <f>J20*M5</f>
        <v>43</v>
      </c>
    </row>
    <row r="21" spans="1:13" ht="56.25" customHeight="1" x14ac:dyDescent="0.3">
      <c r="A21" s="2"/>
      <c r="B21" s="274" t="s">
        <v>91</v>
      </c>
      <c r="C21" s="276" t="s">
        <v>386</v>
      </c>
      <c r="D21" s="274">
        <v>165</v>
      </c>
      <c r="E21" s="271">
        <f>D21*M3</f>
        <v>1674.75</v>
      </c>
      <c r="F21" s="271">
        <f>D21*M4</f>
        <v>709.5</v>
      </c>
      <c r="G21" s="271">
        <f>D21*M5</f>
        <v>141.9</v>
      </c>
      <c r="H21" s="71" t="s">
        <v>403</v>
      </c>
      <c r="I21" s="18" t="s">
        <v>404</v>
      </c>
      <c r="J21" s="71">
        <v>135</v>
      </c>
      <c r="K21" s="70">
        <f>J21*M3</f>
        <v>1370.25</v>
      </c>
      <c r="L21" s="70">
        <f>J21*M4</f>
        <v>580.5</v>
      </c>
      <c r="M21" s="70">
        <f>J21*M5</f>
        <v>116.1</v>
      </c>
    </row>
    <row r="22" spans="1:13" ht="18.75" x14ac:dyDescent="0.3">
      <c r="A22" s="2"/>
      <c r="B22" s="274"/>
      <c r="C22" s="276"/>
      <c r="D22" s="274"/>
      <c r="E22" s="271"/>
      <c r="F22" s="271"/>
      <c r="G22" s="271"/>
      <c r="H22" s="71" t="s">
        <v>524</v>
      </c>
      <c r="I22" s="18" t="s">
        <v>405</v>
      </c>
      <c r="J22" s="71">
        <v>30</v>
      </c>
      <c r="K22" s="70">
        <f>J22*M3</f>
        <v>304.5</v>
      </c>
      <c r="L22" s="70">
        <f>J22*M4</f>
        <v>129</v>
      </c>
      <c r="M22" s="70">
        <f>J22*M5</f>
        <v>25.8</v>
      </c>
    </row>
    <row r="23" spans="1:13" ht="56.25" x14ac:dyDescent="0.3">
      <c r="A23" s="2"/>
      <c r="B23" s="71" t="s">
        <v>239</v>
      </c>
      <c r="C23" s="72" t="s">
        <v>379</v>
      </c>
      <c r="D23" s="71">
        <v>100</v>
      </c>
      <c r="E23" s="70">
        <f>D23*M3</f>
        <v>1015</v>
      </c>
      <c r="F23" s="70">
        <f>D23*M4</f>
        <v>430</v>
      </c>
      <c r="G23" s="70">
        <f>D23*M5</f>
        <v>86</v>
      </c>
      <c r="H23" s="71" t="s">
        <v>380</v>
      </c>
      <c r="I23" s="74" t="s">
        <v>378</v>
      </c>
      <c r="J23" s="71">
        <v>100</v>
      </c>
      <c r="K23" s="70">
        <f>J23*M3</f>
        <v>1015</v>
      </c>
      <c r="L23" s="70">
        <f>J23*M4</f>
        <v>430</v>
      </c>
      <c r="M23" s="70">
        <f>J23*M5</f>
        <v>86</v>
      </c>
    </row>
    <row r="24" spans="1:13" ht="18.75" x14ac:dyDescent="0.3">
      <c r="A24" s="2"/>
      <c r="B24" s="2"/>
      <c r="C24" s="2"/>
      <c r="D24" s="73"/>
      <c r="E24" s="10"/>
      <c r="F24" s="10"/>
      <c r="G24" s="10"/>
      <c r="H24" s="73"/>
      <c r="I24" s="79"/>
      <c r="J24" s="40"/>
      <c r="K24" s="42"/>
      <c r="L24" s="42"/>
      <c r="M24" s="42"/>
    </row>
    <row r="25" spans="1:13" s="14" customFormat="1" ht="18.75" x14ac:dyDescent="0.3">
      <c r="A25" s="6"/>
      <c r="B25" s="6"/>
      <c r="C25" s="6" t="s">
        <v>35</v>
      </c>
      <c r="D25" s="21">
        <f>SUM(D10:D23)</f>
        <v>895</v>
      </c>
      <c r="E25" s="22">
        <f>SUM(E10:E23)</f>
        <v>9084.25</v>
      </c>
      <c r="F25" s="22">
        <f>SUM(F10:F23)</f>
        <v>3848.5</v>
      </c>
      <c r="G25" s="22">
        <f>SUM(G10:G23)</f>
        <v>769.69999999999993</v>
      </c>
      <c r="H25" s="21"/>
      <c r="I25" s="80"/>
      <c r="J25" s="23">
        <f>SUM(J10:J23)</f>
        <v>895</v>
      </c>
      <c r="K25" s="46">
        <f>SUM(K10:K23)</f>
        <v>9084.25</v>
      </c>
      <c r="L25" s="46">
        <f>SUM(L10:L23)</f>
        <v>3848.5</v>
      </c>
      <c r="M25" s="46">
        <f>SUM(M10:M23)</f>
        <v>769.69999999999993</v>
      </c>
    </row>
    <row r="26" spans="1:13" s="14" customFormat="1" ht="18.75" x14ac:dyDescent="0.3">
      <c r="A26" s="6"/>
      <c r="B26" s="6"/>
      <c r="C26" s="6"/>
      <c r="D26" s="21"/>
      <c r="E26" s="21"/>
      <c r="F26" s="22"/>
      <c r="G26" s="22"/>
      <c r="H26" s="22"/>
      <c r="I26" s="80"/>
      <c r="J26" s="25"/>
      <c r="K26" s="25"/>
      <c r="L26" s="25"/>
      <c r="M26" s="25"/>
    </row>
    <row r="27" spans="1:13" ht="18.75" x14ac:dyDescent="0.3">
      <c r="A27" s="2" t="s">
        <v>551</v>
      </c>
      <c r="B27" s="2"/>
      <c r="C27" s="2"/>
      <c r="D27" s="73"/>
      <c r="E27" s="2"/>
      <c r="F27" s="2"/>
      <c r="G27" s="2"/>
      <c r="H27" s="73"/>
      <c r="I27" s="75"/>
      <c r="J27" s="73"/>
      <c r="K27" s="4"/>
      <c r="L27" s="4"/>
      <c r="M27" s="4"/>
    </row>
  </sheetData>
  <mergeCells count="39">
    <mergeCell ref="G21:G22"/>
    <mergeCell ref="B19:B20"/>
    <mergeCell ref="C19:C20"/>
    <mergeCell ref="D19:D20"/>
    <mergeCell ref="E19:E20"/>
    <mergeCell ref="F19:F20"/>
    <mergeCell ref="G19:G20"/>
    <mergeCell ref="B21:B22"/>
    <mergeCell ref="C21:C22"/>
    <mergeCell ref="D21:D22"/>
    <mergeCell ref="E21:E22"/>
    <mergeCell ref="F21:F22"/>
    <mergeCell ref="G17:G18"/>
    <mergeCell ref="B15:B16"/>
    <mergeCell ref="C15:C16"/>
    <mergeCell ref="D15:D16"/>
    <mergeCell ref="E15:E16"/>
    <mergeCell ref="F15:F16"/>
    <mergeCell ref="G15:G16"/>
    <mergeCell ref="B17:B18"/>
    <mergeCell ref="C17:C18"/>
    <mergeCell ref="D17:D18"/>
    <mergeCell ref="E17:E18"/>
    <mergeCell ref="F17:F18"/>
    <mergeCell ref="G13:G14"/>
    <mergeCell ref="J3:L3"/>
    <mergeCell ref="J4:L4"/>
    <mergeCell ref="J5:L5"/>
    <mergeCell ref="B10:B12"/>
    <mergeCell ref="C10:C12"/>
    <mergeCell ref="D10:D12"/>
    <mergeCell ref="E10:E12"/>
    <mergeCell ref="F10:F12"/>
    <mergeCell ref="G10:G12"/>
    <mergeCell ref="B13:B14"/>
    <mergeCell ref="C13:C14"/>
    <mergeCell ref="D13:D14"/>
    <mergeCell ref="E13:E14"/>
    <mergeCell ref="F13:F14"/>
  </mergeCells>
  <pageMargins left="0.16" right="0.25" top="0.35" bottom="0.64" header="0.3" footer="0.2"/>
  <pageSetup paperSize="9" scale="56" fitToHeight="0" orientation="landscape" r:id="rId1"/>
  <headerFooter>
    <oddHeader xml:space="preserve">&amp;R&amp;U&amp;K00B0F0 2019 VERSION 7 (30/8/2019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M26"/>
  <sheetViews>
    <sheetView showGridLines="0" view="pageLayout" topLeftCell="A7" zoomScale="70" zoomScaleNormal="60" zoomScalePageLayoutView="70" workbookViewId="0">
      <selection activeCell="M5" sqref="M5"/>
    </sheetView>
  </sheetViews>
  <sheetFormatPr defaultRowHeight="15" x14ac:dyDescent="0.25"/>
  <cols>
    <col min="1" max="1" width="3.28515625" customWidth="1"/>
    <col min="2" max="2" width="21.7109375" customWidth="1"/>
    <col min="3" max="3" width="19.42578125" customWidth="1"/>
    <col min="4" max="4" width="10.140625" style="26" customWidth="1"/>
    <col min="5" max="5" width="15.85546875" customWidth="1"/>
    <col min="6" max="6" width="12.85546875" customWidth="1"/>
    <col min="7" max="7" width="15" customWidth="1"/>
    <col min="8" max="8" width="14.42578125" style="26" bestFit="1" customWidth="1"/>
    <col min="9" max="9" width="43.7109375" style="26" customWidth="1"/>
    <col min="10" max="10" width="10.28515625" customWidth="1"/>
    <col min="11" max="11" width="16.140625" bestFit="1" customWidth="1"/>
    <col min="12" max="13" width="16.42578125" customWidth="1"/>
  </cols>
  <sheetData>
    <row r="1" spans="1:13" ht="18.75" x14ac:dyDescent="0.3">
      <c r="A1" s="29" t="s">
        <v>189</v>
      </c>
      <c r="B1" s="2"/>
      <c r="C1" s="2"/>
      <c r="D1" s="9"/>
      <c r="E1" s="2"/>
      <c r="F1" s="2"/>
      <c r="G1" s="2"/>
      <c r="H1" s="126"/>
      <c r="I1" s="126"/>
      <c r="J1" s="4"/>
      <c r="K1" s="4"/>
      <c r="L1" s="4"/>
      <c r="M1" s="4"/>
    </row>
    <row r="2" spans="1:13" ht="18.75" x14ac:dyDescent="0.3">
      <c r="A2" s="6"/>
      <c r="B2" s="2" t="s">
        <v>547</v>
      </c>
      <c r="C2" s="7">
        <v>630</v>
      </c>
      <c r="D2" s="9"/>
      <c r="E2" s="2"/>
      <c r="F2" s="2"/>
      <c r="G2" s="2"/>
      <c r="H2" s="9"/>
      <c r="I2" s="9"/>
      <c r="J2" s="4"/>
      <c r="K2" s="4"/>
      <c r="L2" s="4"/>
      <c r="M2" s="4"/>
    </row>
    <row r="3" spans="1:13" ht="18.75" x14ac:dyDescent="0.3">
      <c r="A3" s="2"/>
      <c r="B3" s="2" t="s">
        <v>1</v>
      </c>
      <c r="C3" s="7">
        <v>620</v>
      </c>
      <c r="D3" s="7" t="s">
        <v>555</v>
      </c>
      <c r="E3" s="2"/>
      <c r="F3" s="8"/>
      <c r="G3" s="8"/>
      <c r="H3" s="8">
        <f>C3*M3</f>
        <v>6014</v>
      </c>
      <c r="I3" s="9"/>
      <c r="J3" s="255" t="s">
        <v>3</v>
      </c>
      <c r="K3" s="255"/>
      <c r="L3" s="255"/>
      <c r="M3" s="64">
        <v>9.6999999999999993</v>
      </c>
    </row>
    <row r="4" spans="1:13" ht="18.75" x14ac:dyDescent="0.3">
      <c r="A4" s="2"/>
      <c r="B4" s="2" t="s">
        <v>4</v>
      </c>
      <c r="C4" s="7">
        <v>6</v>
      </c>
      <c r="D4" s="7" t="s">
        <v>556</v>
      </c>
      <c r="E4" s="2"/>
      <c r="F4" s="8"/>
      <c r="G4" s="8"/>
      <c r="H4" s="8">
        <f>C3*M4</f>
        <v>2666</v>
      </c>
      <c r="I4" s="11"/>
      <c r="J4" s="255" t="s">
        <v>548</v>
      </c>
      <c r="K4" s="255"/>
      <c r="L4" s="255"/>
      <c r="M4" s="64">
        <v>4.3</v>
      </c>
    </row>
    <row r="5" spans="1:13" ht="18.75" x14ac:dyDescent="0.3">
      <c r="A5" s="2"/>
      <c r="B5" s="2" t="s">
        <v>7</v>
      </c>
      <c r="C5" s="7">
        <v>13</v>
      </c>
      <c r="D5" s="7" t="s">
        <v>557</v>
      </c>
      <c r="E5" s="2"/>
      <c r="F5" s="12"/>
      <c r="G5" s="12"/>
      <c r="H5" s="8">
        <f>C3*M5</f>
        <v>533.20000000000005</v>
      </c>
      <c r="I5" s="9"/>
      <c r="J5" s="255" t="s">
        <v>549</v>
      </c>
      <c r="K5" s="255"/>
      <c r="L5" s="255"/>
      <c r="M5" s="64">
        <v>0.86</v>
      </c>
    </row>
    <row r="6" spans="1:13" ht="18.75" x14ac:dyDescent="0.3">
      <c r="A6" s="2"/>
      <c r="B6" s="2"/>
      <c r="C6" s="2"/>
      <c r="D6" s="9"/>
      <c r="E6" s="2"/>
      <c r="F6" s="2"/>
      <c r="G6" s="2"/>
      <c r="H6" s="9"/>
      <c r="I6" s="9"/>
      <c r="J6" s="4"/>
      <c r="K6" s="4"/>
      <c r="L6" s="4"/>
      <c r="M6" s="4"/>
    </row>
    <row r="7" spans="1:13" ht="18.75" x14ac:dyDescent="0.3">
      <c r="A7" s="2"/>
      <c r="B7" s="2"/>
      <c r="C7" s="2"/>
      <c r="D7" s="9"/>
      <c r="E7" s="2"/>
      <c r="F7" s="2"/>
      <c r="G7" s="2"/>
      <c r="H7" s="9"/>
      <c r="I7" s="9"/>
      <c r="J7" s="4"/>
      <c r="K7" s="4"/>
      <c r="L7" s="4"/>
      <c r="M7" s="4"/>
    </row>
    <row r="8" spans="1:13" ht="18.75" x14ac:dyDescent="0.3">
      <c r="A8" s="2"/>
      <c r="B8" s="2"/>
      <c r="C8" s="2"/>
      <c r="D8" s="9"/>
      <c r="E8" s="2"/>
      <c r="F8" s="2"/>
      <c r="G8" s="2"/>
      <c r="H8" s="9"/>
      <c r="I8" s="9"/>
      <c r="J8" s="4"/>
      <c r="K8" s="4"/>
      <c r="L8" s="4"/>
      <c r="M8" s="4"/>
    </row>
    <row r="9" spans="1:13" s="14" customFormat="1" ht="75" x14ac:dyDescent="0.3">
      <c r="A9" s="6"/>
      <c r="B9" s="62" t="s">
        <v>11</v>
      </c>
      <c r="C9" s="63" t="s">
        <v>12</v>
      </c>
      <c r="D9" s="55" t="s">
        <v>1</v>
      </c>
      <c r="E9" s="55" t="s">
        <v>13</v>
      </c>
      <c r="F9" s="62" t="s">
        <v>550</v>
      </c>
      <c r="G9" s="62" t="s">
        <v>131</v>
      </c>
      <c r="H9" s="62" t="s">
        <v>15</v>
      </c>
      <c r="I9" s="62" t="s">
        <v>16</v>
      </c>
      <c r="J9" s="55" t="s">
        <v>1</v>
      </c>
      <c r="K9" s="62" t="s">
        <v>13</v>
      </c>
      <c r="L9" s="62" t="s">
        <v>550</v>
      </c>
      <c r="M9" s="62" t="s">
        <v>131</v>
      </c>
    </row>
    <row r="10" spans="1:13" ht="56.25" customHeight="1" x14ac:dyDescent="0.3">
      <c r="A10" s="2"/>
      <c r="B10" s="256" t="s">
        <v>17</v>
      </c>
      <c r="C10" s="261" t="s">
        <v>190</v>
      </c>
      <c r="D10" s="256">
        <v>60</v>
      </c>
      <c r="E10" s="253">
        <f>D10*M3</f>
        <v>582</v>
      </c>
      <c r="F10" s="253">
        <f>D10*M4</f>
        <v>258</v>
      </c>
      <c r="G10" s="253">
        <f>D10*M5</f>
        <v>51.6</v>
      </c>
      <c r="H10" s="15" t="s">
        <v>196</v>
      </c>
      <c r="I10" s="18" t="s">
        <v>197</v>
      </c>
      <c r="J10" s="15">
        <v>30</v>
      </c>
      <c r="K10" s="17">
        <f>J10*M3</f>
        <v>291</v>
      </c>
      <c r="L10" s="17">
        <f>J10*M4</f>
        <v>129</v>
      </c>
      <c r="M10" s="17">
        <f>J10*M5</f>
        <v>25.8</v>
      </c>
    </row>
    <row r="11" spans="1:13" ht="56.25" x14ac:dyDescent="0.3">
      <c r="A11" s="2"/>
      <c r="B11" s="260"/>
      <c r="C11" s="262"/>
      <c r="D11" s="260"/>
      <c r="E11" s="264"/>
      <c r="F11" s="264"/>
      <c r="G11" s="264"/>
      <c r="H11" s="15" t="s">
        <v>198</v>
      </c>
      <c r="I11" s="18" t="s">
        <v>199</v>
      </c>
      <c r="J11" s="15">
        <v>30</v>
      </c>
      <c r="K11" s="17">
        <f>J11*M3</f>
        <v>291</v>
      </c>
      <c r="L11" s="17">
        <f>J11*M4</f>
        <v>129</v>
      </c>
      <c r="M11" s="17">
        <f>J11*M5</f>
        <v>25.8</v>
      </c>
    </row>
    <row r="12" spans="1:13" ht="38.25" customHeight="1" x14ac:dyDescent="0.3">
      <c r="A12" s="2"/>
      <c r="B12" s="256" t="s">
        <v>21</v>
      </c>
      <c r="C12" s="261" t="s">
        <v>191</v>
      </c>
      <c r="D12" s="256">
        <v>140</v>
      </c>
      <c r="E12" s="253">
        <f>D12*M3</f>
        <v>1358</v>
      </c>
      <c r="F12" s="253">
        <f>D12*M4</f>
        <v>602</v>
      </c>
      <c r="G12" s="272">
        <f>D12*M5</f>
        <v>120.39999999999999</v>
      </c>
      <c r="H12" s="15" t="s">
        <v>49</v>
      </c>
      <c r="I12" s="18" t="s">
        <v>200</v>
      </c>
      <c r="J12" s="15">
        <v>60</v>
      </c>
      <c r="K12" s="17">
        <f>J12*M3</f>
        <v>582</v>
      </c>
      <c r="L12" s="17">
        <f>J12*M4</f>
        <v>258</v>
      </c>
      <c r="M12" s="17">
        <f>J12*M5</f>
        <v>51.6</v>
      </c>
    </row>
    <row r="13" spans="1:13" ht="37.5" x14ac:dyDescent="0.3">
      <c r="A13" s="2"/>
      <c r="B13" s="260"/>
      <c r="C13" s="262"/>
      <c r="D13" s="260"/>
      <c r="E13" s="264"/>
      <c r="F13" s="264"/>
      <c r="G13" s="277"/>
      <c r="H13" s="15" t="s">
        <v>201</v>
      </c>
      <c r="I13" s="18" t="s">
        <v>202</v>
      </c>
      <c r="J13" s="15">
        <v>40</v>
      </c>
      <c r="K13" s="17">
        <f>J13*M3</f>
        <v>388</v>
      </c>
      <c r="L13" s="17">
        <f>J13*M4</f>
        <v>172</v>
      </c>
      <c r="M13" s="17">
        <f>J13*M5</f>
        <v>34.4</v>
      </c>
    </row>
    <row r="14" spans="1:13" ht="37.5" x14ac:dyDescent="0.3">
      <c r="A14" s="2"/>
      <c r="B14" s="257"/>
      <c r="C14" s="265"/>
      <c r="D14" s="257"/>
      <c r="E14" s="254"/>
      <c r="F14" s="254"/>
      <c r="G14" s="273"/>
      <c r="H14" s="15" t="s">
        <v>203</v>
      </c>
      <c r="I14" s="18" t="s">
        <v>204</v>
      </c>
      <c r="J14" s="15">
        <v>40</v>
      </c>
      <c r="K14" s="17">
        <f>J14*M3</f>
        <v>388</v>
      </c>
      <c r="L14" s="171">
        <f>J14*M4</f>
        <v>172</v>
      </c>
      <c r="M14" s="17">
        <f>J14*M5</f>
        <v>34.4</v>
      </c>
    </row>
    <row r="15" spans="1:13" ht="74.25" customHeight="1" x14ac:dyDescent="0.3">
      <c r="A15" s="2"/>
      <c r="B15" s="256" t="s">
        <v>25</v>
      </c>
      <c r="C15" s="261" t="s">
        <v>192</v>
      </c>
      <c r="D15" s="256">
        <v>80</v>
      </c>
      <c r="E15" s="253">
        <f>D15*M3</f>
        <v>776</v>
      </c>
      <c r="F15" s="253">
        <f>D15*M4</f>
        <v>344</v>
      </c>
      <c r="G15" s="253">
        <f>D15*M5</f>
        <v>68.8</v>
      </c>
      <c r="H15" s="15" t="s">
        <v>205</v>
      </c>
      <c r="I15" s="18" t="s">
        <v>484</v>
      </c>
      <c r="J15" s="15">
        <v>30</v>
      </c>
      <c r="K15" s="119">
        <f>J15*M3</f>
        <v>291</v>
      </c>
      <c r="L15" s="119">
        <f>J15*M4</f>
        <v>129</v>
      </c>
      <c r="M15" s="119">
        <f>J15*M5</f>
        <v>25.8</v>
      </c>
    </row>
    <row r="16" spans="1:13" ht="75" x14ac:dyDescent="0.3">
      <c r="A16" s="2"/>
      <c r="B16" s="260"/>
      <c r="C16" s="262"/>
      <c r="D16" s="260"/>
      <c r="E16" s="264"/>
      <c r="F16" s="264"/>
      <c r="G16" s="264"/>
      <c r="H16" s="15" t="s">
        <v>206</v>
      </c>
      <c r="I16" s="18" t="s">
        <v>485</v>
      </c>
      <c r="J16" s="15">
        <v>50</v>
      </c>
      <c r="K16" s="17">
        <f>J16*M3</f>
        <v>484.99999999999994</v>
      </c>
      <c r="L16" s="17">
        <f>J16*M4</f>
        <v>215</v>
      </c>
      <c r="M16" s="17">
        <f>J16*M5</f>
        <v>43</v>
      </c>
    </row>
    <row r="17" spans="1:13" ht="37.5" customHeight="1" x14ac:dyDescent="0.3">
      <c r="A17" s="2"/>
      <c r="B17" s="274" t="s">
        <v>31</v>
      </c>
      <c r="C17" s="276" t="s">
        <v>193</v>
      </c>
      <c r="D17" s="274">
        <v>130</v>
      </c>
      <c r="E17" s="271">
        <f>D17*M3</f>
        <v>1261</v>
      </c>
      <c r="F17" s="271">
        <f>D17*M4</f>
        <v>559</v>
      </c>
      <c r="G17" s="271">
        <f>D17*M5</f>
        <v>111.8</v>
      </c>
      <c r="H17" s="15" t="s">
        <v>161</v>
      </c>
      <c r="I17" s="44" t="s">
        <v>51</v>
      </c>
      <c r="J17" s="15">
        <v>50</v>
      </c>
      <c r="K17" s="17">
        <f>J17*M3</f>
        <v>484.99999999999994</v>
      </c>
      <c r="L17" s="17">
        <f>J17*M4</f>
        <v>215</v>
      </c>
      <c r="M17" s="17">
        <f>J17*M5</f>
        <v>43</v>
      </c>
    </row>
    <row r="18" spans="1:13" ht="37.5" x14ac:dyDescent="0.3">
      <c r="A18" s="2"/>
      <c r="B18" s="274"/>
      <c r="C18" s="276"/>
      <c r="D18" s="274"/>
      <c r="E18" s="271"/>
      <c r="F18" s="271"/>
      <c r="G18" s="271"/>
      <c r="H18" s="15" t="s">
        <v>207</v>
      </c>
      <c r="I18" s="44" t="s">
        <v>208</v>
      </c>
      <c r="J18" s="15">
        <v>80</v>
      </c>
      <c r="K18" s="17">
        <f>J18*M3</f>
        <v>776</v>
      </c>
      <c r="L18" s="17">
        <f>J18*M4</f>
        <v>344</v>
      </c>
      <c r="M18" s="17">
        <f>J18*M5</f>
        <v>68.8</v>
      </c>
    </row>
    <row r="19" spans="1:13" ht="56.25" customHeight="1" x14ac:dyDescent="0.3">
      <c r="A19" s="2"/>
      <c r="B19" s="256" t="s">
        <v>38</v>
      </c>
      <c r="C19" s="261" t="s">
        <v>194</v>
      </c>
      <c r="D19" s="256">
        <v>120</v>
      </c>
      <c r="E19" s="253">
        <f>D19*M3</f>
        <v>1164</v>
      </c>
      <c r="F19" s="253">
        <f>D19*M4</f>
        <v>516</v>
      </c>
      <c r="G19" s="253">
        <f>D19*M5</f>
        <v>103.2</v>
      </c>
      <c r="H19" s="15" t="s">
        <v>209</v>
      </c>
      <c r="I19" s="18" t="s">
        <v>210</v>
      </c>
      <c r="J19" s="15">
        <v>40</v>
      </c>
      <c r="K19" s="17">
        <f>J19*M3</f>
        <v>388</v>
      </c>
      <c r="L19" s="17">
        <f>J19*M4</f>
        <v>172</v>
      </c>
      <c r="M19" s="17">
        <f>J19*M5</f>
        <v>34.4</v>
      </c>
    </row>
    <row r="20" spans="1:13" ht="37.5" x14ac:dyDescent="0.3">
      <c r="A20" s="2"/>
      <c r="B20" s="260"/>
      <c r="C20" s="262"/>
      <c r="D20" s="260"/>
      <c r="E20" s="264"/>
      <c r="F20" s="264"/>
      <c r="G20" s="264"/>
      <c r="H20" s="15" t="s">
        <v>211</v>
      </c>
      <c r="I20" s="18" t="s">
        <v>212</v>
      </c>
      <c r="J20" s="15">
        <v>80</v>
      </c>
      <c r="K20" s="17">
        <f>J20*M3</f>
        <v>776</v>
      </c>
      <c r="L20" s="17">
        <f>J20*M4</f>
        <v>344</v>
      </c>
      <c r="M20" s="17">
        <f>J20*M5</f>
        <v>68.8</v>
      </c>
    </row>
    <row r="21" spans="1:13" ht="56.25" customHeight="1" x14ac:dyDescent="0.3">
      <c r="A21" s="2"/>
      <c r="B21" s="274" t="s">
        <v>91</v>
      </c>
      <c r="C21" s="276" t="s">
        <v>195</v>
      </c>
      <c r="D21" s="274">
        <v>90</v>
      </c>
      <c r="E21" s="271">
        <f>D21*M3</f>
        <v>872.99999999999989</v>
      </c>
      <c r="F21" s="271">
        <f>D21*M4</f>
        <v>387</v>
      </c>
      <c r="G21" s="271">
        <f>D21*M5</f>
        <v>77.400000000000006</v>
      </c>
      <c r="H21" s="15" t="s">
        <v>45</v>
      </c>
      <c r="I21" s="18" t="s">
        <v>47</v>
      </c>
      <c r="J21" s="15">
        <v>50</v>
      </c>
      <c r="K21" s="17">
        <f>J21*M3</f>
        <v>484.99999999999994</v>
      </c>
      <c r="L21" s="17">
        <f>J21*M4</f>
        <v>215</v>
      </c>
      <c r="M21" s="17">
        <f>J21*M5</f>
        <v>43</v>
      </c>
    </row>
    <row r="22" spans="1:13" ht="18.75" x14ac:dyDescent="0.3">
      <c r="A22" s="2"/>
      <c r="B22" s="274"/>
      <c r="C22" s="276"/>
      <c r="D22" s="274"/>
      <c r="E22" s="271"/>
      <c r="F22" s="271"/>
      <c r="G22" s="271"/>
      <c r="H22" s="15" t="s">
        <v>213</v>
      </c>
      <c r="I22" s="18" t="s">
        <v>214</v>
      </c>
      <c r="J22" s="15">
        <v>40</v>
      </c>
      <c r="K22" s="17">
        <f>J22*M3</f>
        <v>388</v>
      </c>
      <c r="L22" s="17">
        <f>J22*M4</f>
        <v>172</v>
      </c>
      <c r="M22" s="17">
        <f>J22*M5</f>
        <v>34.4</v>
      </c>
    </row>
    <row r="23" spans="1:13" ht="18.75" x14ac:dyDescent="0.3">
      <c r="A23" s="2"/>
      <c r="B23" s="2"/>
      <c r="C23" s="2"/>
      <c r="D23" s="9"/>
      <c r="E23" s="10"/>
      <c r="F23" s="10"/>
      <c r="G23" s="10"/>
      <c r="H23" s="9"/>
      <c r="I23" s="10"/>
      <c r="J23" s="40"/>
      <c r="K23" s="42"/>
      <c r="L23" s="42"/>
      <c r="M23" s="42"/>
    </row>
    <row r="24" spans="1:13" s="14" customFormat="1" ht="18.75" x14ac:dyDescent="0.3">
      <c r="A24" s="6"/>
      <c r="B24" s="6"/>
      <c r="C24" s="6" t="s">
        <v>35</v>
      </c>
      <c r="D24" s="21">
        <f>SUM(D10:D22)</f>
        <v>620</v>
      </c>
      <c r="E24" s="22">
        <f>SUM(E10:E22)</f>
        <v>6014</v>
      </c>
      <c r="F24" s="22">
        <f t="shared" ref="F24:G24" si="0">SUM(F10:F22)</f>
        <v>2666</v>
      </c>
      <c r="G24" s="22">
        <f t="shared" si="0"/>
        <v>533.20000000000005</v>
      </c>
      <c r="H24" s="21"/>
      <c r="I24" s="22"/>
      <c r="J24" s="23">
        <f>SUM(J10:J23)</f>
        <v>620</v>
      </c>
      <c r="K24" s="46">
        <f>SUM(K10:K22)</f>
        <v>6014</v>
      </c>
      <c r="L24" s="46">
        <f t="shared" ref="L24:M24" si="1">SUM(L10:L22)</f>
        <v>2666</v>
      </c>
      <c r="M24" s="46">
        <f t="shared" si="1"/>
        <v>533.20000000000005</v>
      </c>
    </row>
    <row r="25" spans="1:13" s="14" customFormat="1" ht="18.75" x14ac:dyDescent="0.3">
      <c r="A25" s="6"/>
      <c r="B25" s="6"/>
      <c r="C25" s="6"/>
      <c r="D25" s="21"/>
      <c r="E25" s="21"/>
      <c r="F25" s="22"/>
      <c r="G25" s="22"/>
      <c r="H25" s="22"/>
      <c r="I25" s="22"/>
      <c r="J25" s="25"/>
      <c r="K25" s="25"/>
      <c r="L25" s="25"/>
      <c r="M25" s="25"/>
    </row>
    <row r="26" spans="1:13" ht="18.75" x14ac:dyDescent="0.3">
      <c r="A26" s="2" t="s">
        <v>551</v>
      </c>
      <c r="B26" s="2"/>
      <c r="C26" s="2"/>
      <c r="D26" s="9"/>
      <c r="E26" s="2"/>
      <c r="F26" s="2"/>
      <c r="G26" s="2"/>
      <c r="H26" s="9"/>
      <c r="I26" s="9"/>
      <c r="J26" s="9"/>
      <c r="K26" s="4"/>
      <c r="L26" s="4"/>
      <c r="M26" s="4"/>
    </row>
  </sheetData>
  <mergeCells count="39">
    <mergeCell ref="J3:L3"/>
    <mergeCell ref="J4:L4"/>
    <mergeCell ref="J5:L5"/>
    <mergeCell ref="G12:G14"/>
    <mergeCell ref="B10:B11"/>
    <mergeCell ref="C10:C11"/>
    <mergeCell ref="D10:D11"/>
    <mergeCell ref="E10:E11"/>
    <mergeCell ref="F10:F11"/>
    <mergeCell ref="G10:G11"/>
    <mergeCell ref="B12:B14"/>
    <mergeCell ref="C12:C14"/>
    <mergeCell ref="D12:D14"/>
    <mergeCell ref="E12:E14"/>
    <mergeCell ref="F12:F14"/>
    <mergeCell ref="G17:G18"/>
    <mergeCell ref="B15:B16"/>
    <mergeCell ref="C15:C16"/>
    <mergeCell ref="D15:D16"/>
    <mergeCell ref="E15:E16"/>
    <mergeCell ref="F15:F16"/>
    <mergeCell ref="G15:G16"/>
    <mergeCell ref="B17:B18"/>
    <mergeCell ref="C17:C18"/>
    <mergeCell ref="D17:D18"/>
    <mergeCell ref="E17:E18"/>
    <mergeCell ref="F17:F18"/>
    <mergeCell ref="G21:G22"/>
    <mergeCell ref="B19:B20"/>
    <mergeCell ref="C19:C20"/>
    <mergeCell ref="D19:D20"/>
    <mergeCell ref="E19:E20"/>
    <mergeCell ref="F19:F20"/>
    <mergeCell ref="G19:G20"/>
    <mergeCell ref="B21:B22"/>
    <mergeCell ref="C21:C22"/>
    <mergeCell ref="D21:D22"/>
    <mergeCell ref="E21:E22"/>
    <mergeCell ref="F21:F22"/>
  </mergeCells>
  <pageMargins left="0.16" right="0.25" top="0.35" bottom="0.64" header="0.3" footer="0.2"/>
  <pageSetup paperSize="9" scale="56" fitToHeight="0" orientation="landscape" r:id="rId1"/>
  <headerFooter>
    <oddHeader xml:space="preserve">&amp;R&amp;U&amp;K00B0F0 2019 VERSION 5 (11/12/2018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3"/>
  <sheetViews>
    <sheetView showWhiteSpace="0" view="pageLayout" zoomScale="80" zoomScaleNormal="60" zoomScalePageLayoutView="80" workbookViewId="0">
      <selection activeCell="N17" sqref="N17"/>
    </sheetView>
  </sheetViews>
  <sheetFormatPr defaultRowHeight="15" x14ac:dyDescent="0.25"/>
  <cols>
    <col min="1" max="1" width="3.28515625" customWidth="1"/>
    <col min="2" max="2" width="26.42578125" bestFit="1" customWidth="1"/>
    <col min="3" max="3" width="19.42578125" customWidth="1"/>
    <col min="4" max="4" width="10.140625" style="26" customWidth="1"/>
    <col min="5" max="5" width="15.85546875" customWidth="1"/>
    <col min="6" max="6" width="12.85546875" customWidth="1"/>
    <col min="7" max="7" width="18.28515625" customWidth="1"/>
    <col min="8" max="8" width="15.28515625" style="26" bestFit="1" customWidth="1"/>
    <col min="9" max="9" width="35.140625" style="26" customWidth="1"/>
    <col min="10" max="10" width="10.5703125" customWidth="1"/>
    <col min="11" max="11" width="16.140625" bestFit="1" customWidth="1"/>
    <col min="12" max="13" width="16.42578125" customWidth="1"/>
    <col min="15" max="15" width="9.140625" customWidth="1"/>
  </cols>
  <sheetData>
    <row r="1" spans="1:13" ht="18.75" x14ac:dyDescent="0.3">
      <c r="A1" s="29" t="s">
        <v>529</v>
      </c>
      <c r="B1" s="2"/>
      <c r="C1" s="2"/>
      <c r="D1" s="126"/>
      <c r="E1" s="2"/>
      <c r="F1" s="2"/>
      <c r="G1" s="2"/>
      <c r="H1" s="126"/>
      <c r="I1" s="126"/>
      <c r="J1" s="4"/>
      <c r="K1" s="4"/>
      <c r="L1" s="4"/>
      <c r="M1" s="4"/>
    </row>
    <row r="2" spans="1:13" ht="18.75" x14ac:dyDescent="0.3">
      <c r="A2" s="6"/>
      <c r="B2" s="7" t="s">
        <v>547</v>
      </c>
      <c r="C2" s="7">
        <v>485</v>
      </c>
      <c r="D2" s="126"/>
      <c r="E2" s="2"/>
      <c r="F2" s="2"/>
      <c r="G2" s="2"/>
      <c r="H2" s="126"/>
      <c r="I2" s="126"/>
      <c r="J2" s="4"/>
      <c r="K2" s="4"/>
      <c r="L2" s="4"/>
      <c r="M2" s="4"/>
    </row>
    <row r="3" spans="1:13" ht="18.75" x14ac:dyDescent="0.3">
      <c r="A3" s="2"/>
      <c r="B3" s="2" t="s">
        <v>1</v>
      </c>
      <c r="C3" s="7">
        <v>445</v>
      </c>
      <c r="D3" s="7" t="s">
        <v>555</v>
      </c>
      <c r="E3" s="2"/>
      <c r="F3" s="8"/>
      <c r="G3" s="8"/>
      <c r="H3" s="8">
        <f>C3*M3</f>
        <v>5762.75</v>
      </c>
      <c r="I3" s="255" t="s">
        <v>3</v>
      </c>
      <c r="J3" s="255"/>
      <c r="K3" s="255"/>
      <c r="L3" s="255"/>
      <c r="M3" s="150">
        <v>12.95</v>
      </c>
    </row>
    <row r="4" spans="1:13" ht="18.75" x14ac:dyDescent="0.3">
      <c r="A4" s="2"/>
      <c r="B4" s="2" t="s">
        <v>4</v>
      </c>
      <c r="C4" s="7">
        <v>5</v>
      </c>
      <c r="D4" s="7" t="s">
        <v>556</v>
      </c>
      <c r="E4" s="2"/>
      <c r="F4" s="8"/>
      <c r="G4" s="8"/>
      <c r="H4" s="8">
        <f>C3*M4</f>
        <v>3738</v>
      </c>
      <c r="I4" s="255" t="s">
        <v>548</v>
      </c>
      <c r="J4" s="255"/>
      <c r="K4" s="255"/>
      <c r="L4" s="255"/>
      <c r="M4" s="150">
        <v>8.4</v>
      </c>
    </row>
    <row r="5" spans="1:13" ht="18.75" x14ac:dyDescent="0.3">
      <c r="A5" s="2"/>
      <c r="B5" s="2" t="s">
        <v>7</v>
      </c>
      <c r="C5" s="7">
        <v>10</v>
      </c>
      <c r="D5" s="7" t="s">
        <v>557</v>
      </c>
      <c r="E5" s="2"/>
      <c r="F5" s="12"/>
      <c r="G5" s="12"/>
      <c r="H5" s="8">
        <f>C3*M5</f>
        <v>747.6</v>
      </c>
      <c r="I5" s="255" t="s">
        <v>549</v>
      </c>
      <c r="J5" s="255"/>
      <c r="K5" s="255"/>
      <c r="L5" s="255"/>
      <c r="M5" s="150">
        <v>1.68</v>
      </c>
    </row>
    <row r="6" spans="1:13" ht="18.75" x14ac:dyDescent="0.3">
      <c r="A6" s="2"/>
      <c r="B6" s="2"/>
      <c r="C6" s="2"/>
      <c r="D6" s="126"/>
      <c r="E6" s="2"/>
      <c r="F6" s="2"/>
      <c r="G6" s="2"/>
      <c r="H6" s="126"/>
      <c r="I6" s="126"/>
      <c r="J6" s="4"/>
      <c r="K6" s="4"/>
      <c r="L6" s="4"/>
      <c r="M6" s="4"/>
    </row>
    <row r="7" spans="1:13" ht="18.75" x14ac:dyDescent="0.3">
      <c r="A7" s="2"/>
      <c r="B7" s="2"/>
      <c r="C7" s="2"/>
      <c r="D7" s="126"/>
      <c r="E7" s="2"/>
      <c r="F7" s="2"/>
      <c r="G7" s="2"/>
      <c r="H7" s="126"/>
      <c r="I7" s="126"/>
      <c r="J7" s="4"/>
      <c r="K7" s="4"/>
      <c r="L7" s="4"/>
      <c r="M7" s="4"/>
    </row>
    <row r="8" spans="1:13" ht="18.75" x14ac:dyDescent="0.3">
      <c r="A8" s="2"/>
      <c r="B8" s="2"/>
      <c r="C8" s="2"/>
      <c r="D8" s="126"/>
      <c r="E8" s="2"/>
      <c r="F8" s="2"/>
      <c r="G8" s="2"/>
      <c r="H8" s="126"/>
      <c r="I8" s="126"/>
      <c r="J8" s="4"/>
      <c r="K8" s="4"/>
      <c r="L8" s="4"/>
      <c r="M8" s="4"/>
    </row>
    <row r="9" spans="1:13" s="14" customFormat="1" ht="75" x14ac:dyDescent="0.3">
      <c r="A9" s="6"/>
      <c r="B9" s="62" t="s">
        <v>11</v>
      </c>
      <c r="C9" s="63" t="s">
        <v>12</v>
      </c>
      <c r="D9" s="55" t="s">
        <v>1</v>
      </c>
      <c r="E9" s="62" t="s">
        <v>13</v>
      </c>
      <c r="F9" s="62" t="s">
        <v>550</v>
      </c>
      <c r="G9" s="62" t="s">
        <v>131</v>
      </c>
      <c r="H9" s="62" t="s">
        <v>15</v>
      </c>
      <c r="I9" s="62" t="s">
        <v>16</v>
      </c>
      <c r="J9" s="55" t="s">
        <v>1</v>
      </c>
      <c r="K9" s="62" t="s">
        <v>13</v>
      </c>
      <c r="L9" s="62" t="s">
        <v>550</v>
      </c>
      <c r="M9" s="62" t="s">
        <v>131</v>
      </c>
    </row>
    <row r="10" spans="1:13" ht="56.25" x14ac:dyDescent="0.3">
      <c r="A10" s="2"/>
      <c r="B10" s="256" t="s">
        <v>17</v>
      </c>
      <c r="C10" s="261" t="s">
        <v>126</v>
      </c>
      <c r="D10" s="256">
        <v>110</v>
      </c>
      <c r="E10" s="253">
        <f>D10*M3</f>
        <v>1424.5</v>
      </c>
      <c r="F10" s="253">
        <f>D10*M4</f>
        <v>924</v>
      </c>
      <c r="G10" s="253">
        <f>D10*M5</f>
        <v>184.79999999999998</v>
      </c>
      <c r="H10" s="148" t="s">
        <v>132</v>
      </c>
      <c r="I10" s="18" t="s">
        <v>133</v>
      </c>
      <c r="J10" s="148">
        <v>60</v>
      </c>
      <c r="K10" s="147">
        <f>J10*M3</f>
        <v>777</v>
      </c>
      <c r="L10" s="147">
        <f>J10*M4</f>
        <v>504</v>
      </c>
      <c r="M10" s="147">
        <f>J10*M5</f>
        <v>100.8</v>
      </c>
    </row>
    <row r="11" spans="1:13" ht="37.5" x14ac:dyDescent="0.3">
      <c r="A11" s="2"/>
      <c r="B11" s="257"/>
      <c r="C11" s="265"/>
      <c r="D11" s="257"/>
      <c r="E11" s="254"/>
      <c r="F11" s="254"/>
      <c r="G11" s="254"/>
      <c r="H11" s="148" t="s">
        <v>134</v>
      </c>
      <c r="I11" s="18" t="s">
        <v>135</v>
      </c>
      <c r="J11" s="148">
        <v>50</v>
      </c>
      <c r="K11" s="147">
        <f>J11*M3</f>
        <v>647.5</v>
      </c>
      <c r="L11" s="147">
        <f>J11*M4</f>
        <v>420</v>
      </c>
      <c r="M11" s="147">
        <f>J11*M5</f>
        <v>84</v>
      </c>
    </row>
    <row r="12" spans="1:13" ht="18.75" x14ac:dyDescent="0.3">
      <c r="A12" s="2"/>
      <c r="B12" s="256" t="s">
        <v>21</v>
      </c>
      <c r="C12" s="261" t="s">
        <v>127</v>
      </c>
      <c r="D12" s="256">
        <v>80</v>
      </c>
      <c r="E12" s="253">
        <f>D12*M3</f>
        <v>1036</v>
      </c>
      <c r="F12" s="253">
        <f>D12*M4</f>
        <v>672</v>
      </c>
      <c r="G12" s="272">
        <f>D12*M5</f>
        <v>134.4</v>
      </c>
      <c r="H12" s="148" t="s">
        <v>136</v>
      </c>
      <c r="I12" s="18" t="s">
        <v>137</v>
      </c>
      <c r="J12" s="148">
        <v>50</v>
      </c>
      <c r="K12" s="147">
        <f>J12*M3</f>
        <v>647.5</v>
      </c>
      <c r="L12" s="147">
        <f>J12*M4</f>
        <v>420</v>
      </c>
      <c r="M12" s="147">
        <f>J12*M5</f>
        <v>84</v>
      </c>
    </row>
    <row r="13" spans="1:13" ht="18.75" x14ac:dyDescent="0.3">
      <c r="A13" s="2"/>
      <c r="B13" s="260"/>
      <c r="C13" s="262"/>
      <c r="D13" s="260"/>
      <c r="E13" s="264"/>
      <c r="F13" s="264"/>
      <c r="G13" s="273"/>
      <c r="H13" s="148" t="s">
        <v>138</v>
      </c>
      <c r="I13" s="18" t="s">
        <v>139</v>
      </c>
      <c r="J13" s="148">
        <v>30</v>
      </c>
      <c r="K13" s="147">
        <f>J13*M3</f>
        <v>388.5</v>
      </c>
      <c r="L13" s="147">
        <f>J13*M4</f>
        <v>252</v>
      </c>
      <c r="M13" s="147">
        <f>J13*M5</f>
        <v>50.4</v>
      </c>
    </row>
    <row r="14" spans="1:13" ht="18.75" customHeight="1" x14ac:dyDescent="0.3">
      <c r="A14" s="2"/>
      <c r="B14" s="256" t="s">
        <v>25</v>
      </c>
      <c r="C14" s="261" t="s">
        <v>128</v>
      </c>
      <c r="D14" s="256">
        <v>90</v>
      </c>
      <c r="E14" s="253">
        <f>D14*M3</f>
        <v>1165.5</v>
      </c>
      <c r="F14" s="253">
        <f>D14*M4</f>
        <v>756</v>
      </c>
      <c r="G14" s="253">
        <f>D14*M5</f>
        <v>151.19999999999999</v>
      </c>
      <c r="H14" s="148" t="s">
        <v>140</v>
      </c>
      <c r="I14" s="18" t="s">
        <v>141</v>
      </c>
      <c r="J14" s="148">
        <v>50</v>
      </c>
      <c r="K14" s="20">
        <f>J14*M3</f>
        <v>647.5</v>
      </c>
      <c r="L14" s="20">
        <f>J14*M4</f>
        <v>420</v>
      </c>
      <c r="M14" s="20">
        <f>J14*M5</f>
        <v>84</v>
      </c>
    </row>
    <row r="15" spans="1:13" ht="37.5" x14ac:dyDescent="0.3">
      <c r="A15" s="2"/>
      <c r="B15" s="260"/>
      <c r="C15" s="262"/>
      <c r="D15" s="260"/>
      <c r="E15" s="264"/>
      <c r="F15" s="264"/>
      <c r="G15" s="254"/>
      <c r="H15" s="148" t="s">
        <v>142</v>
      </c>
      <c r="I15" s="18" t="s">
        <v>143</v>
      </c>
      <c r="J15" s="148">
        <v>40</v>
      </c>
      <c r="K15" s="147">
        <f>J15*M3</f>
        <v>518</v>
      </c>
      <c r="L15" s="147">
        <f>J15*M4</f>
        <v>336</v>
      </c>
      <c r="M15" s="147">
        <f>J15*M5</f>
        <v>67.2</v>
      </c>
    </row>
    <row r="16" spans="1:13" ht="18.75" x14ac:dyDescent="0.3">
      <c r="A16" s="2"/>
      <c r="B16" s="256" t="s">
        <v>31</v>
      </c>
      <c r="C16" s="261" t="s">
        <v>129</v>
      </c>
      <c r="D16" s="256">
        <v>75</v>
      </c>
      <c r="E16" s="253">
        <f>D16*M3</f>
        <v>971.25</v>
      </c>
      <c r="F16" s="253">
        <f>D16*M4</f>
        <v>630</v>
      </c>
      <c r="G16" s="253">
        <f>D16*M5</f>
        <v>126</v>
      </c>
      <c r="H16" s="148" t="s">
        <v>144</v>
      </c>
      <c r="I16" s="18" t="s">
        <v>145</v>
      </c>
      <c r="J16" s="148">
        <v>35</v>
      </c>
      <c r="K16" s="147">
        <f>J16*M3</f>
        <v>453.25</v>
      </c>
      <c r="L16" s="147">
        <f>J16*M4</f>
        <v>294</v>
      </c>
      <c r="M16" s="147">
        <f>J16*M5</f>
        <v>58.8</v>
      </c>
    </row>
    <row r="17" spans="1:13" ht="37.5" x14ac:dyDescent="0.3">
      <c r="A17" s="2"/>
      <c r="B17" s="257"/>
      <c r="C17" s="265"/>
      <c r="D17" s="257"/>
      <c r="E17" s="254"/>
      <c r="F17" s="254"/>
      <c r="G17" s="254"/>
      <c r="H17" s="148" t="s">
        <v>107</v>
      </c>
      <c r="I17" s="18" t="s">
        <v>108</v>
      </c>
      <c r="J17" s="148">
        <v>40</v>
      </c>
      <c r="K17" s="147">
        <f>J17*M3</f>
        <v>518</v>
      </c>
      <c r="L17" s="147">
        <f>J17*M4</f>
        <v>336</v>
      </c>
      <c r="M17" s="147">
        <f>J17*M5</f>
        <v>67.2</v>
      </c>
    </row>
    <row r="18" spans="1:13" ht="37.5" customHeight="1" x14ac:dyDescent="0.3">
      <c r="A18" s="2"/>
      <c r="B18" s="274" t="s">
        <v>38</v>
      </c>
      <c r="C18" s="276" t="s">
        <v>130</v>
      </c>
      <c r="D18" s="274">
        <v>90</v>
      </c>
      <c r="E18" s="271">
        <f>D18*M3</f>
        <v>1165.5</v>
      </c>
      <c r="F18" s="271">
        <f>D18*M4</f>
        <v>756</v>
      </c>
      <c r="G18" s="253">
        <f>D18*M5</f>
        <v>151.19999999999999</v>
      </c>
      <c r="H18" s="148" t="s">
        <v>146</v>
      </c>
      <c r="I18" s="44" t="s">
        <v>147</v>
      </c>
      <c r="J18" s="148">
        <v>40</v>
      </c>
      <c r="K18" s="147">
        <f>J18*M3</f>
        <v>518</v>
      </c>
      <c r="L18" s="147">
        <f>J18*M4</f>
        <v>336</v>
      </c>
      <c r="M18" s="147">
        <f>J18*M5</f>
        <v>67.2</v>
      </c>
    </row>
    <row r="19" spans="1:13" ht="18.75" x14ac:dyDescent="0.3">
      <c r="A19" s="2"/>
      <c r="B19" s="274"/>
      <c r="C19" s="276"/>
      <c r="D19" s="274"/>
      <c r="E19" s="271"/>
      <c r="F19" s="271"/>
      <c r="G19" s="254"/>
      <c r="H19" s="148" t="s">
        <v>148</v>
      </c>
      <c r="I19" s="44" t="s">
        <v>149</v>
      </c>
      <c r="J19" s="148">
        <v>50</v>
      </c>
      <c r="K19" s="147">
        <f>J19*M3</f>
        <v>647.5</v>
      </c>
      <c r="L19" s="147">
        <f>J19*M4</f>
        <v>420</v>
      </c>
      <c r="M19" s="147">
        <f>J19*M5</f>
        <v>84</v>
      </c>
    </row>
    <row r="20" spans="1:13" ht="18.75" x14ac:dyDescent="0.3">
      <c r="A20" s="2"/>
      <c r="B20" s="2"/>
      <c r="C20" s="2"/>
      <c r="D20" s="126"/>
      <c r="E20" s="10"/>
      <c r="F20" s="10"/>
      <c r="G20" s="10"/>
      <c r="H20" s="126"/>
      <c r="I20" s="10"/>
      <c r="J20" s="4"/>
      <c r="K20" s="4"/>
      <c r="L20" s="4"/>
      <c r="M20" s="4"/>
    </row>
    <row r="21" spans="1:13" s="14" customFormat="1" ht="18.75" x14ac:dyDescent="0.3">
      <c r="A21" s="6"/>
      <c r="B21" s="6"/>
      <c r="C21" s="6" t="s">
        <v>35</v>
      </c>
      <c r="D21" s="21">
        <f>SUM(D10:D18)</f>
        <v>445</v>
      </c>
      <c r="E21" s="22">
        <f>SUM(E10:E18)</f>
        <v>5762.75</v>
      </c>
      <c r="F21" s="22">
        <f>SUM(F10:F18)</f>
        <v>3738</v>
      </c>
      <c r="G21" s="22">
        <f>SUM(G10:G18)</f>
        <v>747.59999999999991</v>
      </c>
      <c r="H21" s="21"/>
      <c r="I21" s="22"/>
      <c r="J21" s="23">
        <f>SUM(J10:J19)</f>
        <v>445</v>
      </c>
      <c r="K21" s="46">
        <f t="shared" ref="K21:M21" si="0">SUM(K10:K19)</f>
        <v>5762.75</v>
      </c>
      <c r="L21" s="46">
        <f t="shared" si="0"/>
        <v>3738</v>
      </c>
      <c r="M21" s="46">
        <f t="shared" si="0"/>
        <v>747.6</v>
      </c>
    </row>
    <row r="22" spans="1:13" s="14" customFormat="1" ht="18.75" x14ac:dyDescent="0.3">
      <c r="A22" s="6"/>
      <c r="B22" s="6"/>
      <c r="C22" s="6"/>
      <c r="D22" s="21"/>
      <c r="E22" s="21"/>
      <c r="F22" s="22"/>
      <c r="G22" s="22"/>
      <c r="H22" s="22"/>
      <c r="I22" s="22"/>
      <c r="J22" s="25"/>
      <c r="K22" s="25"/>
      <c r="L22" s="25"/>
      <c r="M22" s="25"/>
    </row>
    <row r="23" spans="1:13" ht="18.75" x14ac:dyDescent="0.3">
      <c r="A23" s="2" t="s">
        <v>551</v>
      </c>
      <c r="B23" s="2"/>
      <c r="C23" s="2"/>
      <c r="D23" s="126"/>
      <c r="E23" s="2"/>
      <c r="F23" s="2"/>
      <c r="G23" s="2"/>
      <c r="H23" s="126"/>
      <c r="I23" s="126"/>
      <c r="J23" s="126"/>
      <c r="K23" s="4"/>
      <c r="L23" s="4"/>
      <c r="M23" s="4"/>
    </row>
  </sheetData>
  <mergeCells count="33">
    <mergeCell ref="G18:G19"/>
    <mergeCell ref="B16:B17"/>
    <mergeCell ref="C16:C17"/>
    <mergeCell ref="D16:D17"/>
    <mergeCell ref="E16:E17"/>
    <mergeCell ref="F16:F17"/>
    <mergeCell ref="G16:G17"/>
    <mergeCell ref="B18:B19"/>
    <mergeCell ref="C18:C19"/>
    <mergeCell ref="D18:D19"/>
    <mergeCell ref="E18:E19"/>
    <mergeCell ref="F18:F19"/>
    <mergeCell ref="G14:G15"/>
    <mergeCell ref="B12:B13"/>
    <mergeCell ref="C12:C13"/>
    <mergeCell ref="D12:D13"/>
    <mergeCell ref="E12:E13"/>
    <mergeCell ref="F12:F13"/>
    <mergeCell ref="G12:G13"/>
    <mergeCell ref="B14:B15"/>
    <mergeCell ref="C14:C15"/>
    <mergeCell ref="D14:D15"/>
    <mergeCell ref="E14:E15"/>
    <mergeCell ref="F14:F15"/>
    <mergeCell ref="I3:L3"/>
    <mergeCell ref="I4:L4"/>
    <mergeCell ref="I5:L5"/>
    <mergeCell ref="B10:B11"/>
    <mergeCell ref="C10:C11"/>
    <mergeCell ref="D10:D11"/>
    <mergeCell ref="E10:E11"/>
    <mergeCell ref="F10:F11"/>
    <mergeCell ref="G10:G11"/>
  </mergeCells>
  <pageMargins left="0.16" right="0.25" top="0.35" bottom="0.64" header="0.3" footer="0.2"/>
  <pageSetup paperSize="9" scale="56" orientation="landscape" horizontalDpi="300" verticalDpi="300" r:id="rId1"/>
  <headerFooter>
    <oddHeader xml:space="preserve">&amp;R&amp;U&amp;K00B0F0 2018 VERSION 3 (30/08/2018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28</vt:i4>
      </vt:variant>
    </vt:vector>
  </HeadingPairs>
  <TitlesOfParts>
    <vt:vector size="56" baseType="lpstr">
      <vt:lpstr>Cert IV in Comm services</vt:lpstr>
      <vt:lpstr>Cert III in Ed Support</vt:lpstr>
      <vt:lpstr>Cert III in Ind Sup Dis</vt:lpstr>
      <vt:lpstr>Cert III in Ind Sup Age_H&amp;C</vt:lpstr>
      <vt:lpstr>Cert IV in Age Support</vt:lpstr>
      <vt:lpstr>CIV Mental Health</vt:lpstr>
      <vt:lpstr>Cert IV in Dis</vt:lpstr>
      <vt:lpstr>Cert IV Book</vt:lpstr>
      <vt:lpstr>Cert IV New Small Bus</vt:lpstr>
      <vt:lpstr>Cert IV SBM</vt:lpstr>
      <vt:lpstr>Cert IV in BA</vt:lpstr>
      <vt:lpstr>Cert IV Lead &amp; Man</vt:lpstr>
      <vt:lpstr>Cert IV TAE (new)</vt:lpstr>
      <vt:lpstr>Cert IV TAE</vt:lpstr>
      <vt:lpstr>Cert IV Plumb</vt:lpstr>
      <vt:lpstr>Cert IV BLD</vt:lpstr>
      <vt:lpstr>Cert IV ACC &amp; Book</vt:lpstr>
      <vt:lpstr>DIP ACC </vt:lpstr>
      <vt:lpstr>Dip Acc</vt:lpstr>
      <vt:lpstr>Dip HR Man</vt:lpstr>
      <vt:lpstr>Dip Bus Adm</vt:lpstr>
      <vt:lpstr>Dip Lead &amp; Man</vt:lpstr>
      <vt:lpstr>Dip Bus</vt:lpstr>
      <vt:lpstr>Dip ECE</vt:lpstr>
      <vt:lpstr>Dip AOD</vt:lpstr>
      <vt:lpstr>Dip MH</vt:lpstr>
      <vt:lpstr>Dip CS Dual</vt:lpstr>
      <vt:lpstr>Grad Cert Man</vt:lpstr>
      <vt:lpstr>'Cert III in Ed Support'!Print_Area</vt:lpstr>
      <vt:lpstr>'Cert III in Ind Sup Age_H&amp;C'!Print_Area</vt:lpstr>
      <vt:lpstr>'Cert III in Ind Sup Dis'!Print_Area</vt:lpstr>
      <vt:lpstr>'Cert IV ACC &amp; Book'!Print_Area</vt:lpstr>
      <vt:lpstr>'Cert IV BLD'!Print_Area</vt:lpstr>
      <vt:lpstr>'Cert IV Book'!Print_Area</vt:lpstr>
      <vt:lpstr>'Cert IV in Age Support'!Print_Area</vt:lpstr>
      <vt:lpstr>'Cert IV in BA'!Print_Area</vt:lpstr>
      <vt:lpstr>'Cert IV in Comm services'!Print_Area</vt:lpstr>
      <vt:lpstr>'Cert IV in Dis'!Print_Area</vt:lpstr>
      <vt:lpstr>'Cert IV Lead &amp; Man'!Print_Area</vt:lpstr>
      <vt:lpstr>'Cert IV New Small Bus'!Print_Area</vt:lpstr>
      <vt:lpstr>'Cert IV Plumb'!Print_Area</vt:lpstr>
      <vt:lpstr>'Cert IV SBM'!Print_Area</vt:lpstr>
      <vt:lpstr>'Cert IV TAE'!Print_Area</vt:lpstr>
      <vt:lpstr>'Cert IV TAE (new)'!Print_Area</vt:lpstr>
      <vt:lpstr>'CIV Mental Health'!Print_Area</vt:lpstr>
      <vt:lpstr>'Dip Acc'!Print_Area</vt:lpstr>
      <vt:lpstr>'DIP ACC '!Print_Area</vt:lpstr>
      <vt:lpstr>'Dip AOD'!Print_Area</vt:lpstr>
      <vt:lpstr>'Dip Bus'!Print_Area</vt:lpstr>
      <vt:lpstr>'Dip Bus Adm'!Print_Area</vt:lpstr>
      <vt:lpstr>'Dip CS Dual'!Print_Area</vt:lpstr>
      <vt:lpstr>'Dip ECE'!Print_Area</vt:lpstr>
      <vt:lpstr>'Dip HR Man'!Print_Area</vt:lpstr>
      <vt:lpstr>'Dip Lead &amp; Man'!Print_Area</vt:lpstr>
      <vt:lpstr>'Dip MH'!Print_Area</vt:lpstr>
      <vt:lpstr>'Grad Cert Man'!Print_Area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2019-12-10T01:51:24Z</dcterms:modified>
  <cp:contentStatus/>
</cp:coreProperties>
</file>